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250" activeTab="1"/>
  </bookViews>
  <sheets>
    <sheet name="mladší" sheetId="1" r:id="rId1"/>
    <sheet name="starší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<sst xmlns="http://schemas.openxmlformats.org/spreadsheetml/2006/main" count="752" uniqueCount="79">
  <si>
    <t>čas trať</t>
  </si>
  <si>
    <t>K1</t>
  </si>
  <si>
    <t>K2</t>
  </si>
  <si>
    <t>K3</t>
  </si>
  <si>
    <t>K4</t>
  </si>
  <si>
    <t>K5</t>
  </si>
  <si>
    <t>K6</t>
  </si>
  <si>
    <t>h:mm:ss,0</t>
  </si>
  <si>
    <t>P/N</t>
  </si>
  <si>
    <t>soutěžní družstvo</t>
  </si>
  <si>
    <t>úřední čas družstva</t>
  </si>
  <si>
    <t>umístění</t>
  </si>
  <si>
    <t>startovní číslo</t>
  </si>
  <si>
    <t>platnost pokusu</t>
  </si>
  <si>
    <t>KATEGORIE</t>
  </si>
  <si>
    <t>ZPV</t>
  </si>
  <si>
    <t>Kontrolní stanoviště</t>
  </si>
  <si>
    <t>Běžecký čas</t>
  </si>
  <si>
    <t>trestné minuty</t>
  </si>
  <si>
    <t>lanová lávka</t>
  </si>
  <si>
    <t>požár.ochrana</t>
  </si>
  <si>
    <t>první pomoc</t>
  </si>
  <si>
    <t>uzlování</t>
  </si>
  <si>
    <t>topografie</t>
  </si>
  <si>
    <t>střelba</t>
  </si>
  <si>
    <t>čekací min.</t>
  </si>
  <si>
    <t>h:mm:ss</t>
  </si>
  <si>
    <t>výsledné časy                    hlídek</t>
  </si>
  <si>
    <t>CELOSTÁTNÍ HRA PLAMEN</t>
  </si>
  <si>
    <t xml:space="preserve"> </t>
  </si>
  <si>
    <t>P</t>
  </si>
  <si>
    <t>Okresní kolo Plamen</t>
  </si>
  <si>
    <t>Roveň</t>
  </si>
  <si>
    <t>Záměl</t>
  </si>
  <si>
    <t>čas startu</t>
  </si>
  <si>
    <t>čas cíle</t>
  </si>
  <si>
    <t>10.října 2009</t>
  </si>
  <si>
    <t>mladší</t>
  </si>
  <si>
    <t>Černíkovice I</t>
  </si>
  <si>
    <t>Častolovice I</t>
  </si>
  <si>
    <t>Rokytnice v O.h. I</t>
  </si>
  <si>
    <t>Záhornice I</t>
  </si>
  <si>
    <t>Houdkovice I</t>
  </si>
  <si>
    <t>Bystré v O.h.I</t>
  </si>
  <si>
    <t>Lukavice I</t>
  </si>
  <si>
    <t>Čánka I</t>
  </si>
  <si>
    <t>Křovice I</t>
  </si>
  <si>
    <t>Dlouhá Ves I</t>
  </si>
  <si>
    <t>Doudleby n O.I</t>
  </si>
  <si>
    <t>Čestice I</t>
  </si>
  <si>
    <t>Provoz I</t>
  </si>
  <si>
    <t>Solnice I</t>
  </si>
  <si>
    <t>Olešnice v O.h.I</t>
  </si>
  <si>
    <t>Lično</t>
  </si>
  <si>
    <t>Č.Meziříčí</t>
  </si>
  <si>
    <t>STARŠÍ</t>
  </si>
  <si>
    <t>Provoz</t>
  </si>
  <si>
    <t>Záhronice II</t>
  </si>
  <si>
    <t>Čánka II.</t>
  </si>
  <si>
    <t>Přepychy</t>
  </si>
  <si>
    <t>Olešnice v O.h.II.</t>
  </si>
  <si>
    <t>Solnice II.</t>
  </si>
  <si>
    <t>Ledce</t>
  </si>
  <si>
    <t>Černíkovice II</t>
  </si>
  <si>
    <t>Slatina n.Zd.</t>
  </si>
  <si>
    <t>Čes.Meziříčí II</t>
  </si>
  <si>
    <t>Rokytnice v O.h.II</t>
  </si>
  <si>
    <t>Lukavice II</t>
  </si>
  <si>
    <t>Křovice II</t>
  </si>
  <si>
    <t>Častolovice II</t>
  </si>
  <si>
    <t>Doudleby n.O.II</t>
  </si>
  <si>
    <t>Rybná n.Zd.</t>
  </si>
  <si>
    <t>Houdkovice II</t>
  </si>
  <si>
    <t>Dlouhá Ves II</t>
  </si>
  <si>
    <t>Bystré v O.h.II</t>
  </si>
  <si>
    <t>Čestice II</t>
  </si>
  <si>
    <t>Opočno</t>
  </si>
  <si>
    <t>Deštné v O.h.</t>
  </si>
  <si>
    <t>Bílý Újezd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</si>
</sst>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</numFmts>
  <fonts count="2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Bookman Old Style"/>
      <family val="1"/>
    </font>
    <font>
      <b/>
      <sz val="14"/>
      <name val="Times New Roman"/>
      <family val="1"/>
    </font>
    <font>
      <b/>
      <sz val="22"/>
      <name val="Bookman Old Style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1"/>
      <color indexed="18"/>
      <name val="Arial"/>
      <family val="2"/>
    </font>
    <font>
      <sz val="11"/>
      <name val="Arial"/>
      <family val="0"/>
    </font>
    <font>
      <b/>
      <sz val="2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8" fillId="2" borderId="1" xfId="21" applyFont="1" applyFill="1" applyBorder="1" applyAlignment="1" applyProtection="1">
      <alignment horizontal="center" vertical="center" wrapText="1"/>
      <protection hidden="1"/>
    </xf>
    <xf numFmtId="0" fontId="7" fillId="2" borderId="2" xfId="21" applyFont="1" applyFill="1" applyBorder="1" applyAlignment="1" applyProtection="1">
      <alignment horizontal="center" vertical="top" wrapText="1"/>
      <protection hidden="1"/>
    </xf>
    <xf numFmtId="0" fontId="14" fillId="2" borderId="3" xfId="20" applyFont="1" applyFill="1" applyBorder="1" applyAlignment="1" applyProtection="1">
      <alignment horizontal="center" vertical="center" wrapText="1"/>
      <protection hidden="1"/>
    </xf>
    <xf numFmtId="0" fontId="15" fillId="2" borderId="3" xfId="20" applyFont="1" applyFill="1" applyBorder="1" applyAlignment="1" applyProtection="1">
      <alignment horizontal="center" vertical="center" wrapText="1"/>
      <protection hidden="1"/>
    </xf>
    <xf numFmtId="0" fontId="16" fillId="2" borderId="4" xfId="20" applyFont="1" applyFill="1" applyBorder="1" applyAlignment="1" applyProtection="1">
      <alignment horizontal="center" vertical="center" wrapText="1"/>
      <protection hidden="1"/>
    </xf>
    <xf numFmtId="0" fontId="16" fillId="2" borderId="5" xfId="20" applyFont="1" applyFill="1" applyBorder="1" applyAlignment="1" applyProtection="1">
      <alignment horizontal="center" vertical="center" wrapText="1"/>
      <protection hidden="1"/>
    </xf>
    <xf numFmtId="0" fontId="16" fillId="2" borderId="6" xfId="20" applyFont="1" applyFill="1" applyBorder="1" applyAlignment="1" applyProtection="1">
      <alignment horizontal="center" vertical="center" wrapText="1"/>
      <protection hidden="1"/>
    </xf>
    <xf numFmtId="0" fontId="14" fillId="2" borderId="7" xfId="20" applyFont="1" applyFill="1" applyBorder="1" applyAlignment="1" applyProtection="1">
      <alignment horizontal="center" vertical="center" wrapText="1"/>
      <protection hidden="1"/>
    </xf>
    <xf numFmtId="164" fontId="18" fillId="0" borderId="8" xfId="20" applyNumberFormat="1" applyFont="1" applyBorder="1" applyAlignment="1" applyProtection="1">
      <alignment horizontal="center" vertical="center"/>
      <protection locked="0"/>
    </xf>
    <xf numFmtId="164" fontId="18" fillId="0" borderId="9" xfId="20" applyNumberFormat="1" applyFont="1" applyBorder="1" applyAlignment="1" applyProtection="1">
      <alignment horizontal="center" vertical="center"/>
      <protection locked="0"/>
    </xf>
    <xf numFmtId="45" fontId="18" fillId="0" borderId="10" xfId="20" applyNumberFormat="1" applyFont="1" applyBorder="1" applyAlignment="1" applyProtection="1">
      <alignment horizontal="center" vertical="center"/>
      <protection locked="0"/>
    </xf>
    <xf numFmtId="164" fontId="19" fillId="0" borderId="11" xfId="20" applyNumberFormat="1" applyFont="1" applyFill="1" applyBorder="1" applyAlignment="1" applyProtection="1">
      <alignment horizontal="center" vertical="center"/>
      <protection hidden="1"/>
    </xf>
    <xf numFmtId="164" fontId="18" fillId="0" borderId="12" xfId="20" applyNumberFormat="1" applyFont="1" applyFill="1" applyBorder="1" applyAlignment="1" applyProtection="1">
      <alignment horizontal="center" vertical="center"/>
      <protection locked="0"/>
    </xf>
    <xf numFmtId="1" fontId="18" fillId="0" borderId="8" xfId="20" applyNumberFormat="1" applyFont="1" applyBorder="1" applyAlignment="1" applyProtection="1">
      <alignment horizontal="center" vertical="center"/>
      <protection locked="0"/>
    </xf>
    <xf numFmtId="1" fontId="18" fillId="0" borderId="9" xfId="20" applyNumberFormat="1" applyFont="1" applyBorder="1" applyAlignment="1" applyProtection="1">
      <alignment horizontal="center" vertical="center"/>
      <protection locked="0"/>
    </xf>
    <xf numFmtId="1" fontId="18" fillId="0" borderId="13" xfId="20" applyNumberFormat="1" applyFont="1" applyBorder="1" applyAlignment="1" applyProtection="1">
      <alignment horizontal="center" vertical="center"/>
      <protection locked="0"/>
    </xf>
    <xf numFmtId="21" fontId="19" fillId="0" borderId="11" xfId="20" applyNumberFormat="1" applyFont="1" applyFill="1" applyBorder="1" applyAlignment="1" applyProtection="1">
      <alignment horizontal="center" vertical="center"/>
      <protection hidden="1"/>
    </xf>
    <xf numFmtId="164" fontId="18" fillId="3" borderId="11" xfId="2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horizontal="center" vertical="center"/>
    </xf>
    <xf numFmtId="0" fontId="12" fillId="2" borderId="4" xfId="20" applyFont="1" applyFill="1" applyBorder="1" applyAlignment="1" applyProtection="1">
      <alignment horizontal="center" vertical="center" wrapText="1"/>
      <protection hidden="1"/>
    </xf>
    <xf numFmtId="0" fontId="12" fillId="2" borderId="14" xfId="20" applyFont="1" applyFill="1" applyBorder="1" applyAlignment="1" applyProtection="1">
      <alignment horizontal="center" vertical="center" wrapText="1"/>
      <protection hidden="1"/>
    </xf>
    <xf numFmtId="0" fontId="12" fillId="2" borderId="6" xfId="20" applyFont="1" applyFill="1" applyBorder="1" applyAlignment="1" applyProtection="1">
      <alignment horizontal="center" vertical="center" wrapText="1"/>
      <protection hidden="1"/>
    </xf>
    <xf numFmtId="0" fontId="12" fillId="2" borderId="3" xfId="20" applyFont="1" applyFill="1" applyBorder="1" applyAlignment="1" applyProtection="1">
      <alignment horizontal="center" vertical="center" wrapText="1"/>
      <protection hidden="1"/>
    </xf>
    <xf numFmtId="0" fontId="17" fillId="0" borderId="2" xfId="21" applyFont="1" applyBorder="1" applyAlignment="1" applyProtection="1">
      <alignment horizontal="center" vertical="center" wrapText="1"/>
      <protection locked="0"/>
    </xf>
    <xf numFmtId="164" fontId="18" fillId="0" borderId="15" xfId="20" applyNumberFormat="1" applyFont="1" applyBorder="1" applyAlignment="1" applyProtection="1">
      <alignment horizontal="center" vertical="center"/>
      <protection locked="0"/>
    </xf>
    <xf numFmtId="164" fontId="18" fillId="0" borderId="16" xfId="20" applyNumberFormat="1" applyFont="1" applyBorder="1" applyAlignment="1" applyProtection="1">
      <alignment horizontal="center" vertical="center"/>
      <protection locked="0"/>
    </xf>
    <xf numFmtId="45" fontId="18" fillId="0" borderId="17" xfId="20" applyNumberFormat="1" applyFont="1" applyBorder="1" applyAlignment="1" applyProtection="1">
      <alignment horizontal="center" vertical="center"/>
      <protection locked="0"/>
    </xf>
    <xf numFmtId="164" fontId="19" fillId="0" borderId="18" xfId="20" applyNumberFormat="1" applyFont="1" applyFill="1" applyBorder="1" applyAlignment="1" applyProtection="1">
      <alignment horizontal="center" vertical="center"/>
      <protection hidden="1"/>
    </xf>
    <xf numFmtId="164" fontId="18" fillId="0" borderId="19" xfId="20" applyNumberFormat="1" applyFont="1" applyFill="1" applyBorder="1" applyAlignment="1" applyProtection="1">
      <alignment horizontal="center" vertical="center"/>
      <protection locked="0"/>
    </xf>
    <xf numFmtId="1" fontId="18" fillId="0" borderId="15" xfId="20" applyNumberFormat="1" applyFont="1" applyBorder="1" applyAlignment="1" applyProtection="1">
      <alignment horizontal="center" vertical="center"/>
      <protection locked="0"/>
    </xf>
    <xf numFmtId="1" fontId="18" fillId="0" borderId="16" xfId="20" applyNumberFormat="1" applyFont="1" applyBorder="1" applyAlignment="1" applyProtection="1">
      <alignment horizontal="center" vertical="center"/>
      <protection locked="0"/>
    </xf>
    <xf numFmtId="1" fontId="18" fillId="0" borderId="20" xfId="20" applyNumberFormat="1" applyFont="1" applyBorder="1" applyAlignment="1" applyProtection="1">
      <alignment horizontal="center" vertical="center"/>
      <protection locked="0"/>
    </xf>
    <xf numFmtId="21" fontId="19" fillId="0" borderId="18" xfId="20" applyNumberFormat="1" applyFont="1" applyFill="1" applyBorder="1" applyAlignment="1" applyProtection="1">
      <alignment horizontal="center" vertical="center"/>
      <protection hidden="1"/>
    </xf>
    <xf numFmtId="164" fontId="18" fillId="3" borderId="18" xfId="20" applyNumberFormat="1" applyFont="1" applyFill="1" applyBorder="1" applyAlignment="1" applyProtection="1">
      <alignment horizontal="center" vertical="center"/>
      <protection hidden="1"/>
    </xf>
    <xf numFmtId="164" fontId="18" fillId="0" borderId="11" xfId="20" applyNumberFormat="1" applyFont="1" applyFill="1" applyBorder="1" applyAlignment="1" applyProtection="1">
      <alignment horizontal="center" vertical="center"/>
      <protection locked="0"/>
    </xf>
    <xf numFmtId="164" fontId="18" fillId="0" borderId="18" xfId="20" applyNumberFormat="1" applyFont="1" applyFill="1" applyBorder="1" applyAlignment="1" applyProtection="1">
      <alignment horizontal="center" vertical="center"/>
      <protection locked="0"/>
    </xf>
    <xf numFmtId="0" fontId="17" fillId="0" borderId="11" xfId="21" applyFont="1" applyBorder="1" applyAlignment="1" applyProtection="1">
      <alignment horizontal="center" vertical="center" wrapText="1"/>
      <protection hidden="1" locked="0"/>
    </xf>
    <xf numFmtId="0" fontId="7" fillId="2" borderId="2" xfId="21" applyFont="1" applyFill="1" applyBorder="1" applyAlignment="1" applyProtection="1">
      <alignment horizontal="center" vertical="top" wrapText="1"/>
      <protection hidden="1" locked="0"/>
    </xf>
    <xf numFmtId="164" fontId="18" fillId="0" borderId="21" xfId="20" applyNumberFormat="1" applyFont="1" applyBorder="1" applyAlignment="1" applyProtection="1">
      <alignment horizontal="center" vertical="center"/>
      <protection locked="0"/>
    </xf>
    <xf numFmtId="164" fontId="18" fillId="0" borderId="22" xfId="20" applyNumberFormat="1" applyFont="1" applyBorder="1" applyAlignment="1" applyProtection="1">
      <alignment horizontal="center" vertical="center"/>
      <protection locked="0"/>
    </xf>
    <xf numFmtId="0" fontId="22" fillId="3" borderId="23" xfId="21" applyFont="1" applyFill="1" applyBorder="1" applyAlignment="1" applyProtection="1">
      <alignment horizontal="center" vertical="center"/>
      <protection hidden="1"/>
    </xf>
    <xf numFmtId="0" fontId="22" fillId="3" borderId="3" xfId="21" applyFont="1" applyFill="1" applyBorder="1" applyAlignment="1" applyProtection="1">
      <alignment horizontal="center" vertical="center"/>
      <protection hidden="1"/>
    </xf>
    <xf numFmtId="0" fontId="8" fillId="2" borderId="1" xfId="21" applyFont="1" applyFill="1" applyBorder="1" applyAlignment="1" applyProtection="1">
      <alignment horizontal="center" vertical="center" wrapText="1"/>
      <protection hidden="1"/>
    </xf>
    <xf numFmtId="0" fontId="8" fillId="2" borderId="2" xfId="21" applyFont="1" applyFill="1" applyBorder="1" applyAlignment="1" applyProtection="1">
      <alignment horizontal="center" vertical="center" wrapText="1"/>
      <protection hidden="1"/>
    </xf>
    <xf numFmtId="0" fontId="17" fillId="0" borderId="1" xfId="21" applyFont="1" applyBorder="1" applyAlignment="1" applyProtection="1">
      <alignment horizontal="center" vertical="center" wrapText="1"/>
      <protection hidden="1" locked="0"/>
    </xf>
    <xf numFmtId="0" fontId="17" fillId="0" borderId="2" xfId="21" applyFont="1" applyBorder="1" applyAlignment="1" applyProtection="1">
      <alignment horizontal="center" vertical="center" wrapText="1"/>
      <protection hidden="1" locked="0"/>
    </xf>
    <xf numFmtId="164" fontId="20" fillId="4" borderId="23" xfId="21" applyNumberFormat="1" applyFont="1" applyFill="1" applyBorder="1" applyAlignment="1" applyProtection="1">
      <alignment horizontal="center" vertical="center" wrapText="1"/>
      <protection hidden="1"/>
    </xf>
    <xf numFmtId="164" fontId="20" fillId="4" borderId="3" xfId="21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21" applyFont="1" applyFill="1" applyBorder="1" applyAlignment="1" applyProtection="1">
      <alignment horizontal="center" vertical="center" textRotation="90" wrapText="1"/>
      <protection hidden="1"/>
    </xf>
    <xf numFmtId="0" fontId="11" fillId="2" borderId="24" xfId="21" applyFont="1" applyFill="1" applyBorder="1" applyAlignment="1" applyProtection="1">
      <alignment horizontal="center" vertical="center" textRotation="90" wrapText="1"/>
      <protection hidden="1"/>
    </xf>
    <xf numFmtId="0" fontId="11" fillId="2" borderId="2" xfId="21" applyFont="1" applyFill="1" applyBorder="1" applyAlignment="1" applyProtection="1">
      <alignment horizontal="center" vertical="center" textRotation="90" wrapText="1"/>
      <protection hidden="1"/>
    </xf>
    <xf numFmtId="0" fontId="13" fillId="2" borderId="25" xfId="21" applyFont="1" applyFill="1" applyBorder="1" applyAlignment="1" applyProtection="1">
      <alignment horizontal="center" vertical="center" textRotation="90" wrapText="1"/>
      <protection hidden="1"/>
    </xf>
    <xf numFmtId="0" fontId="13" fillId="2" borderId="26" xfId="21" applyFont="1" applyFill="1" applyBorder="1" applyAlignment="1" applyProtection="1">
      <alignment horizontal="center" vertical="center" textRotation="90" wrapText="1"/>
      <protection hidden="1"/>
    </xf>
    <xf numFmtId="0" fontId="13" fillId="2" borderId="27" xfId="21" applyFont="1" applyFill="1" applyBorder="1" applyAlignment="1" applyProtection="1">
      <alignment horizontal="center" vertical="center" textRotation="90" wrapText="1"/>
      <protection hidden="1"/>
    </xf>
    <xf numFmtId="0" fontId="13" fillId="2" borderId="28" xfId="21" applyFont="1" applyFill="1" applyBorder="1" applyAlignment="1" applyProtection="1">
      <alignment horizontal="center" vertical="center" textRotation="90" wrapText="1"/>
      <protection hidden="1"/>
    </xf>
    <xf numFmtId="0" fontId="9" fillId="2" borderId="29" xfId="21" applyFont="1" applyFill="1" applyBorder="1" applyAlignment="1" applyProtection="1">
      <alignment horizontal="center" vertical="top" wrapText="1"/>
      <protection hidden="1"/>
    </xf>
    <xf numFmtId="0" fontId="9" fillId="2" borderId="30" xfId="21" applyFont="1" applyFill="1" applyBorder="1" applyAlignment="1" applyProtection="1">
      <alignment horizontal="center" vertical="top" wrapText="1"/>
      <protection hidden="1"/>
    </xf>
    <xf numFmtId="0" fontId="9" fillId="2" borderId="31" xfId="21" applyFont="1" applyFill="1" applyBorder="1" applyAlignment="1" applyProtection="1">
      <alignment horizontal="center" vertical="top" wrapText="1"/>
      <protection hidden="1"/>
    </xf>
    <xf numFmtId="0" fontId="10" fillId="2" borderId="1" xfId="21" applyFont="1" applyFill="1" applyBorder="1" applyAlignment="1" applyProtection="1">
      <alignment horizontal="center" vertical="center" textRotation="90" wrapText="1"/>
      <protection hidden="1"/>
    </xf>
    <xf numFmtId="0" fontId="10" fillId="2" borderId="24" xfId="21" applyFont="1" applyFill="1" applyBorder="1" applyAlignment="1" applyProtection="1">
      <alignment horizontal="center" vertical="center" textRotation="90" wrapText="1"/>
      <protection hidden="1"/>
    </xf>
    <xf numFmtId="0" fontId="9" fillId="2" borderId="32" xfId="21" applyFont="1" applyFill="1" applyBorder="1" applyAlignment="1" applyProtection="1">
      <alignment horizontal="center" wrapText="1"/>
      <protection hidden="1"/>
    </xf>
    <xf numFmtId="0" fontId="9" fillId="2" borderId="33" xfId="21" applyFont="1" applyFill="1" applyBorder="1" applyAlignment="1" applyProtection="1">
      <alignment horizontal="center" wrapText="1"/>
      <protection hidden="1"/>
    </xf>
    <xf numFmtId="0" fontId="9" fillId="2" borderId="34" xfId="21" applyFont="1" applyFill="1" applyBorder="1" applyAlignment="1" applyProtection="1">
      <alignment horizontal="center" wrapText="1"/>
      <protection hidden="1"/>
    </xf>
    <xf numFmtId="0" fontId="12" fillId="2" borderId="25" xfId="20" applyFont="1" applyFill="1" applyBorder="1" applyAlignment="1" applyProtection="1">
      <alignment horizontal="center" vertical="center" textRotation="90" wrapText="1"/>
      <protection hidden="1"/>
    </xf>
    <xf numFmtId="0" fontId="12" fillId="2" borderId="26" xfId="20" applyFont="1" applyFill="1" applyBorder="1" applyAlignment="1" applyProtection="1">
      <alignment horizontal="center" vertical="center" textRotation="90" wrapText="1"/>
      <protection hidden="1"/>
    </xf>
    <xf numFmtId="0" fontId="12" fillId="2" borderId="27" xfId="20" applyFont="1" applyFill="1" applyBorder="1" applyAlignment="1" applyProtection="1">
      <alignment horizontal="center" vertical="center" textRotation="90" wrapText="1"/>
      <protection hidden="1"/>
    </xf>
    <xf numFmtId="0" fontId="12" fillId="2" borderId="28" xfId="20" applyFont="1" applyFill="1" applyBorder="1" applyAlignment="1" applyProtection="1">
      <alignment horizontal="center" vertical="center" textRotation="90" wrapText="1"/>
      <protection hidden="1"/>
    </xf>
    <xf numFmtId="0" fontId="12" fillId="2" borderId="35" xfId="20" applyFont="1" applyFill="1" applyBorder="1" applyAlignment="1" applyProtection="1">
      <alignment horizontal="center" vertical="center" textRotation="90" wrapText="1"/>
      <protection hidden="1"/>
    </xf>
    <xf numFmtId="0" fontId="12" fillId="2" borderId="36" xfId="20" applyFont="1" applyFill="1" applyBorder="1" applyAlignment="1" applyProtection="1">
      <alignment horizontal="center" vertical="center" textRotation="90" wrapText="1"/>
      <protection hidden="1"/>
    </xf>
    <xf numFmtId="0" fontId="12" fillId="2" borderId="1" xfId="20" applyFont="1" applyFill="1" applyBorder="1" applyAlignment="1" applyProtection="1">
      <alignment horizontal="center" vertical="center" textRotation="90" wrapText="1"/>
      <protection hidden="1"/>
    </xf>
    <xf numFmtId="0" fontId="12" fillId="2" borderId="37" xfId="20" applyFont="1" applyFill="1" applyBorder="1" applyAlignment="1" applyProtection="1">
      <alignment horizontal="center" vertical="center" textRotation="90" wrapText="1"/>
      <protection hidden="1"/>
    </xf>
    <xf numFmtId="0" fontId="11" fillId="2" borderId="31" xfId="21" applyFont="1" applyFill="1" applyBorder="1" applyAlignment="1" applyProtection="1">
      <alignment horizontal="center" vertical="center" textRotation="90" wrapText="1"/>
      <protection hidden="1"/>
    </xf>
    <xf numFmtId="0" fontId="11" fillId="2" borderId="38" xfId="21" applyFont="1" applyFill="1" applyBorder="1" applyAlignment="1" applyProtection="1">
      <alignment horizontal="center" vertical="center" textRotation="90" wrapText="1"/>
      <protection hidden="1"/>
    </xf>
    <xf numFmtId="0" fontId="11" fillId="2" borderId="39" xfId="21" applyFont="1" applyFill="1" applyBorder="1" applyAlignment="1" applyProtection="1">
      <alignment horizontal="center" vertical="center" textRotation="90" wrapText="1"/>
      <protection hidden="1"/>
    </xf>
    <xf numFmtId="0" fontId="13" fillId="2" borderId="35" xfId="21" applyFont="1" applyFill="1" applyBorder="1" applyAlignment="1" applyProtection="1">
      <alignment horizontal="center" vertical="center" textRotation="90" wrapText="1"/>
      <protection hidden="1"/>
    </xf>
    <xf numFmtId="0" fontId="13" fillId="2" borderId="36" xfId="21" applyFont="1" applyFill="1" applyBorder="1" applyAlignment="1" applyProtection="1">
      <alignment horizontal="center" vertical="center" textRotation="90" wrapText="1"/>
      <protection hidden="1"/>
    </xf>
    <xf numFmtId="0" fontId="4" fillId="3" borderId="40" xfId="21" applyFont="1" applyFill="1" applyBorder="1" applyAlignment="1" applyProtection="1">
      <alignment horizontal="left" vertical="center" wrapText="1" indent="1"/>
      <protection hidden="1"/>
    </xf>
    <xf numFmtId="0" fontId="4" fillId="3" borderId="41" xfId="21" applyFont="1" applyFill="1" applyBorder="1" applyAlignment="1" applyProtection="1">
      <alignment horizontal="left" vertical="center" wrapText="1" indent="1"/>
      <protection hidden="1"/>
    </xf>
    <xf numFmtId="0" fontId="5" fillId="3" borderId="30" xfId="21" applyFont="1" applyFill="1" applyBorder="1" applyAlignment="1" applyProtection="1">
      <alignment horizontal="left" vertical="center" wrapText="1" indent="3"/>
      <protection hidden="1"/>
    </xf>
    <xf numFmtId="0" fontId="6" fillId="3" borderId="42" xfId="21" applyFont="1" applyFill="1" applyBorder="1" applyAlignment="1" applyProtection="1">
      <alignment horizontal="left" vertical="center" wrapText="1" indent="1"/>
      <protection hidden="1"/>
    </xf>
    <xf numFmtId="0" fontId="6" fillId="3" borderId="43" xfId="21" applyFont="1" applyFill="1" applyBorder="1" applyAlignment="1" applyProtection="1">
      <alignment horizontal="left" vertical="center" wrapText="1" indent="1"/>
      <protection hidden="1"/>
    </xf>
    <xf numFmtId="0" fontId="7" fillId="3" borderId="44" xfId="21" applyFont="1" applyFill="1" applyBorder="1" applyAlignment="1" applyProtection="1">
      <alignment horizontal="left" vertical="center" wrapText="1" indent="3"/>
      <protection hidden="1"/>
    </xf>
    <xf numFmtId="0" fontId="7" fillId="3" borderId="45" xfId="21" applyFont="1" applyFill="1" applyBorder="1" applyAlignment="1" applyProtection="1">
      <alignment horizontal="left" vertical="center" wrapText="1" indent="3"/>
      <protection hidden="1"/>
    </xf>
    <xf numFmtId="0" fontId="8" fillId="2" borderId="25" xfId="21" applyFont="1" applyFill="1" applyBorder="1" applyAlignment="1" applyProtection="1">
      <alignment horizontal="center" vertical="center" textRotation="90" wrapText="1"/>
      <protection hidden="1"/>
    </xf>
    <xf numFmtId="0" fontId="8" fillId="2" borderId="46" xfId="21" applyFont="1" applyFill="1" applyBorder="1" applyAlignment="1" applyProtection="1">
      <alignment horizontal="center" vertical="center" textRotation="90" wrapText="1"/>
      <protection hidden="1"/>
    </xf>
    <xf numFmtId="0" fontId="8" fillId="2" borderId="47" xfId="21" applyFont="1" applyFill="1" applyBorder="1" applyAlignment="1" applyProtection="1">
      <alignment horizontal="center" vertical="center" textRotation="90" wrapText="1"/>
      <protection hidden="1"/>
    </xf>
    <xf numFmtId="14" fontId="5" fillId="3" borderId="30" xfId="21" applyNumberFormat="1" applyFont="1" applyFill="1" applyBorder="1" applyAlignment="1" applyProtection="1">
      <alignment horizontal="left" vertical="center" wrapText="1"/>
      <protection hidden="1"/>
    </xf>
    <xf numFmtId="14" fontId="5" fillId="3" borderId="31" xfId="21" applyNumberFormat="1" applyFont="1" applyFill="1" applyBorder="1" applyAlignment="1" applyProtection="1">
      <alignment horizontal="left" vertical="center" wrapText="1"/>
      <protection hidden="1"/>
    </xf>
    <xf numFmtId="0" fontId="4" fillId="3" borderId="40" xfId="21" applyFont="1" applyFill="1" applyBorder="1" applyAlignment="1" applyProtection="1">
      <alignment horizontal="left" vertical="center" wrapText="1" indent="1"/>
      <protection hidden="1" locked="0"/>
    </xf>
    <xf numFmtId="0" fontId="4" fillId="3" borderId="41" xfId="21" applyFont="1" applyFill="1" applyBorder="1" applyAlignment="1" applyProtection="1">
      <alignment horizontal="left" vertical="center" wrapText="1" indent="1"/>
      <protection hidden="1" locked="0"/>
    </xf>
    <xf numFmtId="0" fontId="5" fillId="3" borderId="30" xfId="21" applyFont="1" applyFill="1" applyBorder="1" applyAlignment="1" applyProtection="1">
      <alignment horizontal="left" vertical="center" wrapText="1" indent="3"/>
      <protection hidden="1" locked="0"/>
    </xf>
    <xf numFmtId="14" fontId="5" fillId="3" borderId="30" xfId="21" applyNumberFormat="1" applyFont="1" applyFill="1" applyBorder="1" applyAlignment="1" applyProtection="1">
      <alignment horizontal="left" vertical="center" wrapText="1"/>
      <protection hidden="1" locked="0"/>
    </xf>
    <xf numFmtId="14" fontId="5" fillId="3" borderId="31" xfId="21" applyNumberFormat="1" applyFont="1" applyFill="1" applyBorder="1" applyAlignment="1" applyProtection="1">
      <alignment horizontal="left" vertical="center" wrapText="1"/>
      <protection hidden="1" locked="0"/>
    </xf>
    <xf numFmtId="0" fontId="6" fillId="3" borderId="42" xfId="21" applyFont="1" applyFill="1" applyBorder="1" applyAlignment="1" applyProtection="1">
      <alignment horizontal="left" vertical="center" wrapText="1" indent="1"/>
      <protection hidden="1" locked="0"/>
    </xf>
    <xf numFmtId="0" fontId="6" fillId="3" borderId="43" xfId="21" applyFont="1" applyFill="1" applyBorder="1" applyAlignment="1" applyProtection="1">
      <alignment horizontal="left" vertical="center" wrapText="1" indent="1"/>
      <protection hidden="1" locked="0"/>
    </xf>
    <xf numFmtId="0" fontId="7" fillId="3" borderId="44" xfId="21" applyFont="1" applyFill="1" applyBorder="1" applyAlignment="1" applyProtection="1">
      <alignment horizontal="left" vertical="center" wrapText="1" indent="3"/>
      <protection hidden="1" locked="0"/>
    </xf>
    <xf numFmtId="0" fontId="7" fillId="3" borderId="45" xfId="21" applyFont="1" applyFill="1" applyBorder="1" applyAlignment="1" applyProtection="1">
      <alignment horizontal="left" vertical="center" wrapText="1" indent="3"/>
      <protection hidden="1" locked="0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Startovní listiny Plamen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workbookViewId="0" topLeftCell="A37">
      <selection activeCell="L51" sqref="L51"/>
    </sheetView>
  </sheetViews>
  <sheetFormatPr defaultColWidth="9.140625" defaultRowHeight="12.75"/>
  <cols>
    <col min="1" max="1" width="6.140625" style="0" customWidth="1"/>
    <col min="2" max="2" width="18.00390625" style="0" customWidth="1"/>
    <col min="3" max="3" width="11.140625" style="0" customWidth="1"/>
    <col min="4" max="4" width="10.7109375" style="0" customWidth="1"/>
    <col min="5" max="5" width="10.28125" style="0" customWidth="1"/>
    <col min="6" max="6" width="11.421875" style="0" customWidth="1"/>
    <col min="7" max="7" width="4.8515625" style="0" customWidth="1"/>
    <col min="8" max="8" width="5.7109375" style="0" customWidth="1"/>
    <col min="9" max="9" width="4.8515625" style="0" customWidth="1"/>
    <col min="10" max="11" width="4.28125" style="0" customWidth="1"/>
    <col min="12" max="12" width="3.8515625" style="0" customWidth="1"/>
    <col min="13" max="13" width="4.00390625" style="0" customWidth="1"/>
    <col min="15" max="15" width="10.421875" style="0" customWidth="1"/>
    <col min="16" max="16" width="10.140625" style="0" customWidth="1"/>
  </cols>
  <sheetData>
    <row r="1" spans="1:17" ht="29.25" customHeight="1" thickBot="1">
      <c r="A1" s="89" t="s">
        <v>28</v>
      </c>
      <c r="B1" s="90"/>
      <c r="C1" s="90"/>
      <c r="D1" s="90"/>
      <c r="E1" s="90"/>
      <c r="F1" s="91" t="s">
        <v>33</v>
      </c>
      <c r="G1" s="91"/>
      <c r="H1" s="91"/>
      <c r="I1" s="91"/>
      <c r="J1" s="91"/>
      <c r="K1" s="91"/>
      <c r="L1" s="91"/>
      <c r="M1" s="91"/>
      <c r="N1" s="91"/>
      <c r="O1" s="92" t="s">
        <v>36</v>
      </c>
      <c r="P1" s="92"/>
      <c r="Q1" s="93"/>
    </row>
    <row r="2" spans="1:17" ht="29.25" thickBot="1" thickTop="1">
      <c r="A2" s="94" t="s">
        <v>15</v>
      </c>
      <c r="B2" s="95"/>
      <c r="C2" s="95"/>
      <c r="D2" s="95"/>
      <c r="E2" s="95"/>
      <c r="F2" s="96" t="s">
        <v>31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26.25" customHeight="1" thickBot="1">
      <c r="A3" s="84" t="s">
        <v>12</v>
      </c>
      <c r="B3" s="1" t="s">
        <v>14</v>
      </c>
      <c r="C3" s="56" t="s">
        <v>17</v>
      </c>
      <c r="D3" s="57"/>
      <c r="E3" s="57"/>
      <c r="F3" s="58"/>
      <c r="G3" s="59" t="s">
        <v>13</v>
      </c>
      <c r="H3" s="61" t="s">
        <v>16</v>
      </c>
      <c r="I3" s="62"/>
      <c r="J3" s="62"/>
      <c r="K3" s="62"/>
      <c r="L3" s="62"/>
      <c r="M3" s="63"/>
      <c r="N3" s="72" t="s">
        <v>18</v>
      </c>
      <c r="O3" s="49" t="s">
        <v>27</v>
      </c>
      <c r="P3" s="49" t="s">
        <v>10</v>
      </c>
      <c r="Q3" s="49" t="s">
        <v>11</v>
      </c>
    </row>
    <row r="4" spans="1:17" ht="30" customHeight="1" thickBot="1">
      <c r="A4" s="85"/>
      <c r="B4" s="38" t="s">
        <v>37</v>
      </c>
      <c r="C4" s="64" t="s">
        <v>34</v>
      </c>
      <c r="D4" s="66" t="s">
        <v>35</v>
      </c>
      <c r="E4" s="68" t="s">
        <v>25</v>
      </c>
      <c r="F4" s="70" t="s">
        <v>0</v>
      </c>
      <c r="G4" s="60"/>
      <c r="H4" s="52" t="s">
        <v>24</v>
      </c>
      <c r="I4" s="54" t="s">
        <v>23</v>
      </c>
      <c r="J4" s="54" t="s">
        <v>22</v>
      </c>
      <c r="K4" s="54" t="s">
        <v>21</v>
      </c>
      <c r="L4" s="54" t="s">
        <v>20</v>
      </c>
      <c r="M4" s="75" t="s">
        <v>19</v>
      </c>
      <c r="N4" s="73"/>
      <c r="O4" s="50"/>
      <c r="P4" s="50"/>
      <c r="Q4" s="50"/>
    </row>
    <row r="5" spans="1:17" ht="30.75" customHeight="1">
      <c r="A5" s="85"/>
      <c r="B5" s="43" t="s">
        <v>9</v>
      </c>
      <c r="C5" s="65"/>
      <c r="D5" s="67"/>
      <c r="E5" s="69"/>
      <c r="F5" s="71"/>
      <c r="G5" s="60"/>
      <c r="H5" s="53"/>
      <c r="I5" s="55"/>
      <c r="J5" s="55"/>
      <c r="K5" s="55"/>
      <c r="L5" s="55"/>
      <c r="M5" s="76"/>
      <c r="N5" s="74"/>
      <c r="O5" s="50"/>
      <c r="P5" s="50"/>
      <c r="Q5" s="50"/>
    </row>
    <row r="6" spans="1:17" ht="21" customHeight="1" thickBot="1">
      <c r="A6" s="86"/>
      <c r="B6" s="44"/>
      <c r="C6" s="20" t="s">
        <v>7</v>
      </c>
      <c r="D6" s="21" t="s">
        <v>7</v>
      </c>
      <c r="E6" s="22" t="s">
        <v>26</v>
      </c>
      <c r="F6" s="23" t="s">
        <v>7</v>
      </c>
      <c r="G6" s="4" t="s">
        <v>8</v>
      </c>
      <c r="H6" s="5" t="s">
        <v>1</v>
      </c>
      <c r="I6" s="6" t="s">
        <v>2</v>
      </c>
      <c r="J6" s="6" t="s">
        <v>3</v>
      </c>
      <c r="K6" s="6" t="s">
        <v>4</v>
      </c>
      <c r="L6" s="6" t="s">
        <v>5</v>
      </c>
      <c r="M6" s="7" t="s">
        <v>6</v>
      </c>
      <c r="N6" s="8" t="s">
        <v>26</v>
      </c>
      <c r="O6" s="3" t="s">
        <v>7</v>
      </c>
      <c r="P6" s="3" t="s">
        <v>7</v>
      </c>
      <c r="Q6" s="51"/>
    </row>
    <row r="7" spans="1:17" s="19" customFormat="1" ht="22.5" customHeight="1">
      <c r="A7" s="37">
        <v>1</v>
      </c>
      <c r="B7" s="45" t="s">
        <v>38</v>
      </c>
      <c r="C7" s="9">
        <v>0</v>
      </c>
      <c r="D7" s="10">
        <v>0.016342592592592593</v>
      </c>
      <c r="E7" s="11">
        <v>0</v>
      </c>
      <c r="F7" s="12">
        <f>IF(OR(B7=" ",B7=0)," ",IF(D7&gt;0,IF(AND(C7&gt;=0,D7&gt;0,(D7-C7)&gt;0),D7-C7-E7,"chyba"),"X"))</f>
        <v>0.016342592592592593</v>
      </c>
      <c r="G7" s="13" t="s">
        <v>30</v>
      </c>
      <c r="H7" s="14">
        <v>15</v>
      </c>
      <c r="I7" s="15">
        <v>6</v>
      </c>
      <c r="J7" s="15">
        <v>0</v>
      </c>
      <c r="K7" s="15">
        <v>0</v>
      </c>
      <c r="L7" s="15">
        <v>0</v>
      </c>
      <c r="M7" s="16">
        <v>0</v>
      </c>
      <c r="N7" s="17">
        <f>IF(F7=" "," ",SUM(H7:M7)/1440)</f>
        <v>0.014583333333333334</v>
      </c>
      <c r="O7" s="18">
        <f>IF(OR(B7=" ",B7=0)," ",IF(F7=" "," ",IF(F7="X"," ",IF(G7="N","N",F7+N7))))</f>
        <v>0.030925925925925926</v>
      </c>
      <c r="P7" s="47">
        <f>IF(AND(O7=" ",O8=" ")," ",IF(OR(AND(O7="N",O8="N"),AND(O7="N",O8=" "),AND(O7=" ",O8="N")),"nepl. pokus",IF(OR(O7=0,O8=0),MAX(O7:O8),MIN(O7:O8))))</f>
        <v>0.024907407407407406</v>
      </c>
      <c r="Q7" s="41">
        <f>IF(P7=" "," ",RANK(P7,$P$7:$P$135,1))</f>
        <v>6</v>
      </c>
    </row>
    <row r="8" spans="1:17" s="19" customFormat="1" ht="22.5" customHeight="1" thickBot="1">
      <c r="A8" s="24"/>
      <c r="B8" s="46"/>
      <c r="C8" s="25">
        <v>0.003472222222222222</v>
      </c>
      <c r="D8" s="26">
        <v>0.017002314814814814</v>
      </c>
      <c r="E8" s="27">
        <v>0.00042824074074074075</v>
      </c>
      <c r="F8" s="28">
        <f>IF(OR(B7=" ",B7=0)," ",IF(D8&gt;0,IF(AND(C8&gt;=0,D8&gt;0,(D8-C8)&gt;0),D8-C8-E8,"chyba"),"X"))</f>
        <v>0.01310185185185185</v>
      </c>
      <c r="G8" s="29" t="s">
        <v>30</v>
      </c>
      <c r="H8" s="30">
        <v>7</v>
      </c>
      <c r="I8" s="31">
        <v>0</v>
      </c>
      <c r="J8" s="31">
        <v>3</v>
      </c>
      <c r="K8" s="31">
        <v>5</v>
      </c>
      <c r="L8" s="31">
        <v>2</v>
      </c>
      <c r="M8" s="32">
        <v>0</v>
      </c>
      <c r="N8" s="33">
        <f>IF(F8=" "," ",SUM(H8:M8)/1440)</f>
        <v>0.011805555555555555</v>
      </c>
      <c r="O8" s="34">
        <f>IF(OR(B7=" ",B7=0)," ",IF(F8=" "," ",IF(F8="X"," ",IF(G8="N","N",F8+N8))))</f>
        <v>0.024907407407407406</v>
      </c>
      <c r="P8" s="48"/>
      <c r="Q8" s="42"/>
    </row>
    <row r="9" spans="1:17" s="19" customFormat="1" ht="22.5" customHeight="1">
      <c r="A9" s="37">
        <v>2</v>
      </c>
      <c r="B9" s="45" t="s">
        <v>40</v>
      </c>
      <c r="C9" s="9">
        <v>0.006944444444444444</v>
      </c>
      <c r="D9" s="10">
        <v>0.024479166666666666</v>
      </c>
      <c r="E9" s="11">
        <v>0</v>
      </c>
      <c r="F9" s="12">
        <f>IF(OR(B9=" ",B9=0)," ",IF(D9&gt;0,IF(AND(C9&gt;=0,D9&gt;0,(D9-C9)&gt;0),D9-C9-E9,"chyba"),"X"))</f>
        <v>0.017534722222222222</v>
      </c>
      <c r="G9" s="35" t="s">
        <v>30</v>
      </c>
      <c r="H9" s="14">
        <v>9</v>
      </c>
      <c r="I9" s="15">
        <v>1</v>
      </c>
      <c r="J9" s="15">
        <v>15</v>
      </c>
      <c r="K9" s="15">
        <v>10</v>
      </c>
      <c r="L9" s="15">
        <v>8</v>
      </c>
      <c r="M9" s="16">
        <v>0</v>
      </c>
      <c r="N9" s="17">
        <f>IF(F9=" "," ",SUM(H9:M9)/1440)</f>
        <v>0.029861111111111113</v>
      </c>
      <c r="O9" s="18">
        <f>IF(OR(B9=" ",B9=0)," ",IF(F9=" "," ",IF(F9="X"," ",IF(G9="N","N",F9+N9))))</f>
        <v>0.04739583333333333</v>
      </c>
      <c r="P9" s="47">
        <f>IF(AND(O9=" ",O10=" ")," ",IF(OR(AND(O9="N",O10="N"),AND(O9="N",O10=" "),AND(O9=" ",O10="N")),"nepl. pokus",IF(OR(O9=0,O10=0),MAX(O9:O10),MIN(O9:O10))))</f>
        <v>0.04739583333333333</v>
      </c>
      <c r="Q9" s="41">
        <f>IF(P9=" "," ",RANK(P9,$P$7:$P$135,1))</f>
        <v>17</v>
      </c>
    </row>
    <row r="10" spans="1:17" s="19" customFormat="1" ht="22.5" customHeight="1" thickBot="1">
      <c r="A10" s="24"/>
      <c r="B10" s="46"/>
      <c r="C10" s="25"/>
      <c r="D10" s="26"/>
      <c r="E10" s="27"/>
      <c r="F10" s="28" t="str">
        <f>IF(OR(B9=" ",B9=0)," ",IF(D10&gt;0,IF(AND(C10&gt;=0,D10&gt;0,(D10-C10)&gt;0),D10-C10-E10,"chyba"),"X"))</f>
        <v>X</v>
      </c>
      <c r="G10" s="36" t="s">
        <v>30</v>
      </c>
      <c r="H10" s="30"/>
      <c r="I10" s="31"/>
      <c r="J10" s="31"/>
      <c r="K10" s="31"/>
      <c r="L10" s="31"/>
      <c r="M10" s="32"/>
      <c r="N10" s="33">
        <f>IF(F10=" "," ",SUM(H10:M10)/1440)</f>
        <v>0</v>
      </c>
      <c r="O10" s="34" t="str">
        <f>IF(OR(B9=" ",B9=0)," ",IF(F10=" "," ",IF(F10="X"," ",IF(G10="N","N",F10+N10))))</f>
        <v> </v>
      </c>
      <c r="P10" s="48"/>
      <c r="Q10" s="42"/>
    </row>
    <row r="11" spans="1:17" s="19" customFormat="1" ht="22.5" customHeight="1">
      <c r="A11" s="37">
        <v>3</v>
      </c>
      <c r="B11" s="45" t="s">
        <v>41</v>
      </c>
      <c r="C11" s="9">
        <v>0.010416666666666666</v>
      </c>
      <c r="D11" s="10">
        <v>0.02532407407407408</v>
      </c>
      <c r="E11" s="11">
        <v>0.00035879629629629635</v>
      </c>
      <c r="F11" s="12">
        <f>IF(OR(B11=" ",B11=0)," ",IF(D11&gt;0,IF(AND(C11&gt;=0,D11&gt;0,(D11-C11)&gt;0),D11-C11-E11,"chyba"),"X"))</f>
        <v>0.014548611111111116</v>
      </c>
      <c r="G11" s="35" t="s">
        <v>30</v>
      </c>
      <c r="H11" s="14">
        <v>14</v>
      </c>
      <c r="I11" s="15">
        <v>0</v>
      </c>
      <c r="J11" s="15">
        <v>3</v>
      </c>
      <c r="K11" s="15">
        <v>0</v>
      </c>
      <c r="L11" s="15">
        <v>2</v>
      </c>
      <c r="M11" s="16">
        <v>0</v>
      </c>
      <c r="N11" s="17">
        <f aca="true" t="shared" si="0" ref="N11:N92">IF(F11=" "," ",SUM(H11:M11)/1440)</f>
        <v>0.013194444444444444</v>
      </c>
      <c r="O11" s="18">
        <f>IF(OR(B11=" ",B11=0)," ",IF(F11=" "," ",IF(F11="X"," ",IF(G11="N","N",F11+N11))))</f>
        <v>0.027743055555555562</v>
      </c>
      <c r="P11" s="47">
        <f>IF(AND(O11=" ",O12=" ")," ",IF(OR(AND(O11="N",O12="N"),AND(O11="N",O12=" "),AND(O11=" ",O12="N")),"nepl. pokus",IF(OR(O11=0,O12=0),MAX(O11:O12),MIN(O11:O12))))</f>
        <v>0.027743055555555562</v>
      </c>
      <c r="Q11" s="41">
        <f>IF(P11=" "," ",RANK(P11,$P$7:$P$135,1))</f>
        <v>8</v>
      </c>
    </row>
    <row r="12" spans="1:17" s="19" customFormat="1" ht="22.5" customHeight="1" thickBot="1">
      <c r="A12" s="24"/>
      <c r="B12" s="46"/>
      <c r="C12" s="25"/>
      <c r="D12" s="26"/>
      <c r="E12" s="27"/>
      <c r="F12" s="28" t="str">
        <f>IF(OR(B11=" ",B11=0)," ",IF(D12&gt;0,IF(AND(C12&gt;=0,D12&gt;0,(D12-C12)&gt;0),D12-C12-E12,"chyba"),"X"))</f>
        <v>X</v>
      </c>
      <c r="G12" s="36" t="s">
        <v>30</v>
      </c>
      <c r="H12" s="30"/>
      <c r="I12" s="31"/>
      <c r="J12" s="31"/>
      <c r="K12" s="31"/>
      <c r="L12" s="31"/>
      <c r="M12" s="32"/>
      <c r="N12" s="33">
        <f t="shared" si="0"/>
        <v>0</v>
      </c>
      <c r="O12" s="34" t="str">
        <f>IF(OR(B11=" ",B11=0)," ",IF(F12=" "," ",IF(F12="X"," ",IF(G12="N","N",F12+N12))))</f>
        <v> </v>
      </c>
      <c r="P12" s="48"/>
      <c r="Q12" s="42"/>
    </row>
    <row r="13" spans="1:17" s="19" customFormat="1" ht="22.5" customHeight="1">
      <c r="A13" s="37">
        <v>4</v>
      </c>
      <c r="B13" s="45" t="s">
        <v>42</v>
      </c>
      <c r="C13" s="9">
        <v>0.013888888888888888</v>
      </c>
      <c r="D13" s="10">
        <v>0.02685185185185185</v>
      </c>
      <c r="E13" s="11">
        <v>0.00030092592592592595</v>
      </c>
      <c r="F13" s="12">
        <f>IF(OR(B13=" ",B13=0)," ",IF(D13&gt;0,IF(AND(C13&gt;=0,D13&gt;0,(D13-C13)&gt;0),D13-C13-E13,"chyba"),"X"))</f>
        <v>0.012662037037037034</v>
      </c>
      <c r="G13" s="35" t="s">
        <v>30</v>
      </c>
      <c r="H13" s="14">
        <v>12</v>
      </c>
      <c r="I13" s="15">
        <v>0</v>
      </c>
      <c r="J13" s="15">
        <v>3</v>
      </c>
      <c r="K13" s="15">
        <v>5</v>
      </c>
      <c r="L13" s="15">
        <v>3</v>
      </c>
      <c r="M13" s="16">
        <v>0</v>
      </c>
      <c r="N13" s="17">
        <f t="shared" si="0"/>
        <v>0.01597222222222222</v>
      </c>
      <c r="O13" s="18">
        <f>IF(OR(B13=" ",B13=0)," ",IF(F13=" "," ",IF(F13="X"," ",IF(G13="N","N",F13+N13))))</f>
        <v>0.028634259259259255</v>
      </c>
      <c r="P13" s="47">
        <f>IF(AND(O13=" ",O14=" ")," ",IF(OR(AND(O13="N",O14="N"),AND(O13="N",O14=" "),AND(O13=" ",O14="N")),"nepl. pokus",IF(OR(O13=0,O14=0),MAX(O13:O14),MIN(O13:O14))))</f>
        <v>0.028634259259259255</v>
      </c>
      <c r="Q13" s="41">
        <f>IF(P13=" "," ",RANK(P13,$P$7:$P$135,1))</f>
        <v>9</v>
      </c>
    </row>
    <row r="14" spans="1:17" s="19" customFormat="1" ht="22.5" customHeight="1" thickBot="1">
      <c r="A14" s="24"/>
      <c r="B14" s="46"/>
      <c r="C14" s="25">
        <v>0.017361111111111112</v>
      </c>
      <c r="D14" s="26">
        <v>0.032546296296296295</v>
      </c>
      <c r="E14" s="27">
        <v>0</v>
      </c>
      <c r="F14" s="28">
        <f>IF(OR(B13=" ",B13=0)," ",IF(D14&gt;0,IF(AND(C14&gt;=0,D14&gt;0,(D14-C14)&gt;0),D14-C14-E14,"chyba"),"X"))</f>
        <v>0.015185185185185184</v>
      </c>
      <c r="G14" s="36" t="s">
        <v>30</v>
      </c>
      <c r="H14" s="30">
        <v>15</v>
      </c>
      <c r="I14" s="31">
        <v>0</v>
      </c>
      <c r="J14" s="31">
        <v>12</v>
      </c>
      <c r="K14" s="31">
        <v>10</v>
      </c>
      <c r="L14" s="31">
        <v>6</v>
      </c>
      <c r="M14" s="32">
        <v>0</v>
      </c>
      <c r="N14" s="33">
        <f t="shared" si="0"/>
        <v>0.029861111111111113</v>
      </c>
      <c r="O14" s="34">
        <f>IF(OR(B13=" ",B13=0)," ",IF(F14=" "," ",IF(F14="X"," ",IF(G14="N","N",F14+N14))))</f>
        <v>0.04504629629629629</v>
      </c>
      <c r="P14" s="48"/>
      <c r="Q14" s="42"/>
    </row>
    <row r="15" spans="1:17" s="19" customFormat="1" ht="22.5" customHeight="1">
      <c r="A15" s="37">
        <v>5</v>
      </c>
      <c r="B15" s="45" t="s">
        <v>43</v>
      </c>
      <c r="C15" s="9">
        <v>0.020833333333333332</v>
      </c>
      <c r="D15" s="10">
        <v>0.03434027777777778</v>
      </c>
      <c r="E15" s="11">
        <v>0.0005787037037037038</v>
      </c>
      <c r="F15" s="12">
        <f>IF(OR(B15=" ",B15=0)," ",IF(D15&gt;0,IF(AND(C15&gt;=0,D15&gt;0,(D15-C15)&gt;0),D15-C15-E15,"chyba"),"X"))</f>
        <v>0.012928240740740745</v>
      </c>
      <c r="G15" s="35" t="s">
        <v>30</v>
      </c>
      <c r="H15" s="14">
        <v>11</v>
      </c>
      <c r="I15" s="15">
        <v>5</v>
      </c>
      <c r="J15" s="15">
        <v>5</v>
      </c>
      <c r="K15" s="15">
        <v>2</v>
      </c>
      <c r="L15" s="15">
        <v>0</v>
      </c>
      <c r="M15" s="16"/>
      <c r="N15" s="17">
        <f t="shared" si="0"/>
        <v>0.01597222222222222</v>
      </c>
      <c r="O15" s="18">
        <f>IF(OR(B15=" ",B15=0)," ",IF(F15=" "," ",IF(F15="X"," ",IF(G15="N","N",F15+N15))))</f>
        <v>0.028900462962962968</v>
      </c>
      <c r="P15" s="47">
        <f>IF(AND(O15=" ",O16=" ")," ",IF(OR(AND(O15="N",O16="N"),AND(O15="N",O16=" "),AND(O15=" ",O16="N")),"nepl. pokus",IF(OR(O15=0,O16=0),MAX(O15:O16),MIN(O15:O16))))</f>
        <v>0.028900462962962968</v>
      </c>
      <c r="Q15" s="41">
        <f>IF(P15=" "," ",RANK(P15,$P$7:$P$135,1))</f>
        <v>10</v>
      </c>
    </row>
    <row r="16" spans="1:17" s="19" customFormat="1" ht="22.5" customHeight="1" thickBot="1">
      <c r="A16" s="24"/>
      <c r="B16" s="46"/>
      <c r="C16" s="25">
        <v>0.024305555555555556</v>
      </c>
      <c r="D16" s="26">
        <v>0.040625</v>
      </c>
      <c r="E16" s="27">
        <v>0</v>
      </c>
      <c r="F16" s="28">
        <f>IF(OR(B15=" ",B15=0)," ",IF(D16&gt;0,IF(AND(C16&gt;=0,D16&gt;0,(D16-C16)&gt;0),D16-C16-E16,"chyba"),"X"))</f>
        <v>0.016319444444444445</v>
      </c>
      <c r="G16" s="36" t="s">
        <v>30</v>
      </c>
      <c r="H16" s="30">
        <v>14</v>
      </c>
      <c r="I16" s="31">
        <v>6</v>
      </c>
      <c r="J16" s="31">
        <v>3</v>
      </c>
      <c r="K16" s="31">
        <v>5</v>
      </c>
      <c r="L16" s="31">
        <v>7</v>
      </c>
      <c r="M16" s="32">
        <v>0</v>
      </c>
      <c r="N16" s="33">
        <f t="shared" si="0"/>
        <v>0.024305555555555556</v>
      </c>
      <c r="O16" s="34">
        <f>IF(OR(B15=" ",B15=0)," ",IF(F16=" "," ",IF(F16="X"," ",IF(G16="N","N",F16+N16))))</f>
        <v>0.040625</v>
      </c>
      <c r="P16" s="48"/>
      <c r="Q16" s="42"/>
    </row>
    <row r="17" spans="1:17" s="19" customFormat="1" ht="22.5" customHeight="1">
      <c r="A17" s="37">
        <v>6</v>
      </c>
      <c r="B17" s="45" t="s">
        <v>44</v>
      </c>
      <c r="C17" s="9">
        <v>0.027777777777777776</v>
      </c>
      <c r="D17" s="10">
        <v>0.041990740740740745</v>
      </c>
      <c r="E17" s="11">
        <v>0.002916666666666667</v>
      </c>
      <c r="F17" s="12">
        <f>IF(OR(B17=" ",B17=0)," ",IF(D17&gt;0,IF(AND(C17&gt;=0,D17&gt;0,(D17-C17)&gt;0),D17-C17-E17,"chyba"),"X"))</f>
        <v>0.011296296296296303</v>
      </c>
      <c r="G17" s="35" t="s">
        <v>30</v>
      </c>
      <c r="H17" s="14">
        <v>8</v>
      </c>
      <c r="I17" s="15">
        <v>0</v>
      </c>
      <c r="J17" s="15">
        <v>3</v>
      </c>
      <c r="K17" s="15">
        <v>5</v>
      </c>
      <c r="L17" s="15">
        <v>2</v>
      </c>
      <c r="M17" s="16">
        <v>0</v>
      </c>
      <c r="N17" s="17">
        <f t="shared" si="0"/>
        <v>0.0125</v>
      </c>
      <c r="O17" s="18">
        <f>IF(OR(B17=" ",B17=0)," ",IF(F17=" "," ",IF(F17="X"," ",IF(G17="N","N",F17+N17))))</f>
        <v>0.0237962962962963</v>
      </c>
      <c r="P17" s="47">
        <f>IF(AND(O17=" ",O18=" ")," ",IF(OR(AND(O17="N",O18="N"),AND(O17="N",O18=" "),AND(O17=" ",O18="N")),"nepl. pokus",IF(OR(O17=0,O18=0),MAX(O17:O18),MIN(O17:O18))))</f>
        <v>0.0237962962962963</v>
      </c>
      <c r="Q17" s="41">
        <f>IF(P17=" "," ",RANK(P17,$P$7:$P$135,1))</f>
        <v>4</v>
      </c>
    </row>
    <row r="18" spans="1:17" s="19" customFormat="1" ht="22.5" customHeight="1" thickBot="1">
      <c r="A18" s="24"/>
      <c r="B18" s="46"/>
      <c r="C18" s="25"/>
      <c r="D18" s="26"/>
      <c r="E18" s="27"/>
      <c r="F18" s="28" t="str">
        <f>IF(OR(B17=" ",B17=0)," ",IF(D18&gt;0,IF(AND(C18&gt;=0,D18&gt;0,(D18-C18)&gt;0),D18-C18-E18,"chyba"),"X"))</f>
        <v>X</v>
      </c>
      <c r="G18" s="36" t="s">
        <v>30</v>
      </c>
      <c r="H18" s="30"/>
      <c r="I18" s="31"/>
      <c r="J18" s="31"/>
      <c r="K18" s="31"/>
      <c r="L18" s="31"/>
      <c r="M18" s="32"/>
      <c r="N18" s="33">
        <f t="shared" si="0"/>
        <v>0</v>
      </c>
      <c r="O18" s="34" t="str">
        <f>IF(OR(B17=" ",B17=0)," ",IF(F18=" "," ",IF(F18="X"," ",IF(G18="N","N",F18+N18))))</f>
        <v> </v>
      </c>
      <c r="P18" s="48"/>
      <c r="Q18" s="42"/>
    </row>
    <row r="19" spans="1:17" s="19" customFormat="1" ht="22.5" customHeight="1">
      <c r="A19" s="37">
        <v>7</v>
      </c>
      <c r="B19" s="45" t="s">
        <v>32</v>
      </c>
      <c r="C19" s="9">
        <v>0.03125</v>
      </c>
      <c r="D19" s="10">
        <v>0.046064814814814815</v>
      </c>
      <c r="E19" s="11">
        <v>0</v>
      </c>
      <c r="F19" s="12">
        <f>IF(OR(B19=" ",B19=0)," ",IF(D19&gt;0,IF(AND(C19&gt;=0,D19&gt;0,(D19-C19)&gt;0),D19-C19-E19,"chyba"),"X"))</f>
        <v>0.014814814814814815</v>
      </c>
      <c r="G19" s="35" t="s">
        <v>30</v>
      </c>
      <c r="H19" s="14">
        <v>12</v>
      </c>
      <c r="I19" s="15">
        <v>1</v>
      </c>
      <c r="J19" s="15">
        <v>3</v>
      </c>
      <c r="K19" s="15">
        <v>5</v>
      </c>
      <c r="L19" s="15">
        <v>5</v>
      </c>
      <c r="M19" s="16">
        <v>0</v>
      </c>
      <c r="N19" s="17">
        <f t="shared" si="0"/>
        <v>0.018055555555555554</v>
      </c>
      <c r="O19" s="18">
        <f>IF(OR(B19=" ",B19=0)," ",IF(F19=" "," ",IF(F19="X"," ",IF(G19="N","N",F19+N19))))</f>
        <v>0.03287037037037037</v>
      </c>
      <c r="P19" s="47">
        <f>IF(AND(O19=" ",O20=" ")," ",IF(OR(AND(O19="N",O20="N"),AND(O19="N",O20=" "),AND(O19=" ",O20="N")),"nepl. pokus",IF(OR(O19=0,O20=0),MAX(O19:O20),MIN(O19:O20))))</f>
        <v>0.03287037037037037</v>
      </c>
      <c r="Q19" s="41">
        <f>IF(P19=" "," ",RANK(P19,$P$7:$P$135,1))</f>
        <v>12</v>
      </c>
    </row>
    <row r="20" spans="1:17" s="19" customFormat="1" ht="22.5" customHeight="1" thickBot="1">
      <c r="A20" s="24"/>
      <c r="B20" s="46"/>
      <c r="C20" s="25"/>
      <c r="D20" s="26"/>
      <c r="E20" s="27"/>
      <c r="F20" s="28" t="str">
        <f>IF(OR(B19=" ",B19=0)," ",IF(D20&gt;0,IF(AND(C20&gt;=0,D20&gt;0,(D20-C20)&gt;0),D20-C20-E20,"chyba"),"X"))</f>
        <v>X</v>
      </c>
      <c r="G20" s="36" t="s">
        <v>30</v>
      </c>
      <c r="H20" s="30"/>
      <c r="I20" s="31"/>
      <c r="J20" s="31"/>
      <c r="K20" s="31"/>
      <c r="L20" s="31"/>
      <c r="M20" s="32"/>
      <c r="N20" s="33">
        <f t="shared" si="0"/>
        <v>0</v>
      </c>
      <c r="O20" s="34" t="str">
        <f>IF(OR(B19=" ",B19=0)," ",IF(F20=" "," ",IF(F20="X"," ",IF(G20="N","N",F20+N20))))</f>
        <v> </v>
      </c>
      <c r="P20" s="48"/>
      <c r="Q20" s="42"/>
    </row>
    <row r="21" spans="1:17" s="19" customFormat="1" ht="22.5" customHeight="1">
      <c r="A21" s="37">
        <v>8</v>
      </c>
      <c r="B21" s="45" t="s">
        <v>45</v>
      </c>
      <c r="C21" s="9">
        <v>0.034722222222222224</v>
      </c>
      <c r="D21" s="10">
        <v>0.050416666666666665</v>
      </c>
      <c r="E21" s="11">
        <v>0</v>
      </c>
      <c r="F21" s="12">
        <f>IF(OR(B21=" ",B21=0)," ",IF(D21&gt;0,IF(AND(C21&gt;=0,D21&gt;0,(D21-C21)&gt;0),D21-C21-E21,"chyba"),"X"))</f>
        <v>0.01569444444444444</v>
      </c>
      <c r="G21" s="35" t="s">
        <v>30</v>
      </c>
      <c r="H21" s="14">
        <v>9</v>
      </c>
      <c r="I21" s="15">
        <v>5</v>
      </c>
      <c r="J21" s="15">
        <v>6</v>
      </c>
      <c r="K21" s="15">
        <v>5</v>
      </c>
      <c r="L21" s="15">
        <v>4</v>
      </c>
      <c r="M21" s="16">
        <v>0</v>
      </c>
      <c r="N21" s="17">
        <f t="shared" si="0"/>
        <v>0.02013888888888889</v>
      </c>
      <c r="O21" s="18">
        <f>IF(OR(B21=" ",B21=0)," ",IF(F21=" "," ",IF(F21="X"," ",IF(G21="N","N",F21+N21))))</f>
        <v>0.03583333333333333</v>
      </c>
      <c r="P21" s="47">
        <f>IF(AND(O21=" ",O22=" ")," ",IF(OR(AND(O21="N",O22="N"),AND(O21="N",O22=" "),AND(O21=" ",O22="N")),"nepl. pokus",IF(OR(O21=0,O22=0),MAX(O21:O22),MIN(O21:O22))))</f>
        <v>0.03583333333333333</v>
      </c>
      <c r="Q21" s="41">
        <f>IF(P21=" "," ",RANK(P21,$P$7:$P$135,1))</f>
        <v>15</v>
      </c>
    </row>
    <row r="22" spans="1:17" s="19" customFormat="1" ht="22.5" customHeight="1" thickBot="1">
      <c r="A22" s="24"/>
      <c r="B22" s="46"/>
      <c r="C22" s="25"/>
      <c r="D22" s="26"/>
      <c r="E22" s="27"/>
      <c r="F22" s="28" t="str">
        <f>IF(OR(B21=" ",B21=0)," ",IF(D22&gt;0,IF(AND(C22&gt;=0,D22&gt;0,(D22-C22)&gt;0),D22-C22-E22,"chyba"),"X"))</f>
        <v>X</v>
      </c>
      <c r="G22" s="36" t="s">
        <v>30</v>
      </c>
      <c r="H22" s="30"/>
      <c r="I22" s="31"/>
      <c r="J22" s="31"/>
      <c r="K22" s="31"/>
      <c r="L22" s="31"/>
      <c r="M22" s="32"/>
      <c r="N22" s="33">
        <f t="shared" si="0"/>
        <v>0</v>
      </c>
      <c r="O22" s="34" t="str">
        <f>IF(OR(B21=" ",B21=0)," ",IF(F22=" "," ",IF(F22="X"," ",IF(G22="N","N",F22+N22))))</f>
        <v> </v>
      </c>
      <c r="P22" s="48"/>
      <c r="Q22" s="42"/>
    </row>
    <row r="23" spans="1:17" ht="29.25" customHeight="1" thickBot="1">
      <c r="A23" s="77" t="str">
        <f>A1</f>
        <v>CELOSTÁTNÍ HRA PLAMEN</v>
      </c>
      <c r="B23" s="78"/>
      <c r="C23" s="78"/>
      <c r="D23" s="78"/>
      <c r="E23" s="78"/>
      <c r="F23" s="79" t="str">
        <f>F1</f>
        <v>Záměl</v>
      </c>
      <c r="G23" s="79"/>
      <c r="H23" s="79"/>
      <c r="I23" s="79"/>
      <c r="J23" s="79"/>
      <c r="K23" s="79"/>
      <c r="L23" s="79"/>
      <c r="M23" s="79"/>
      <c r="N23" s="79"/>
      <c r="O23" s="87" t="str">
        <f>O1</f>
        <v>10.října 2009</v>
      </c>
      <c r="P23" s="87"/>
      <c r="Q23" s="88"/>
    </row>
    <row r="24" spans="1:17" ht="29.25" thickBot="1" thickTop="1">
      <c r="A24" s="80" t="str">
        <f>A2</f>
        <v>ZPV</v>
      </c>
      <c r="B24" s="81"/>
      <c r="C24" s="81"/>
      <c r="D24" s="81"/>
      <c r="E24" s="81"/>
      <c r="F24" s="82" t="str">
        <f>F2</f>
        <v>Okresní kolo Plamen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</row>
    <row r="25" spans="1:17" ht="26.25" customHeight="1" thickBot="1">
      <c r="A25" s="84" t="s">
        <v>12</v>
      </c>
      <c r="B25" s="1" t="s">
        <v>14</v>
      </c>
      <c r="C25" s="56" t="s">
        <v>17</v>
      </c>
      <c r="D25" s="57"/>
      <c r="E25" s="57"/>
      <c r="F25" s="58"/>
      <c r="G25" s="59" t="s">
        <v>13</v>
      </c>
      <c r="H25" s="61" t="s">
        <v>16</v>
      </c>
      <c r="I25" s="62"/>
      <c r="J25" s="62"/>
      <c r="K25" s="62"/>
      <c r="L25" s="62"/>
      <c r="M25" s="63"/>
      <c r="N25" s="72" t="s">
        <v>18</v>
      </c>
      <c r="O25" s="49" t="s">
        <v>27</v>
      </c>
      <c r="P25" s="49" t="s">
        <v>10</v>
      </c>
      <c r="Q25" s="49" t="s">
        <v>11</v>
      </c>
    </row>
    <row r="26" spans="1:17" ht="30" customHeight="1" thickBot="1">
      <c r="A26" s="85"/>
      <c r="B26" s="2" t="str">
        <f>B4</f>
        <v>mladší</v>
      </c>
      <c r="C26" s="64" t="s">
        <v>34</v>
      </c>
      <c r="D26" s="66" t="s">
        <v>35</v>
      </c>
      <c r="E26" s="68" t="s">
        <v>25</v>
      </c>
      <c r="F26" s="70" t="s">
        <v>0</v>
      </c>
      <c r="G26" s="60"/>
      <c r="H26" s="52" t="s">
        <v>24</v>
      </c>
      <c r="I26" s="54" t="s">
        <v>23</v>
      </c>
      <c r="J26" s="54" t="s">
        <v>22</v>
      </c>
      <c r="K26" s="54" t="s">
        <v>21</v>
      </c>
      <c r="L26" s="54" t="s">
        <v>20</v>
      </c>
      <c r="M26" s="75" t="s">
        <v>19</v>
      </c>
      <c r="N26" s="73"/>
      <c r="O26" s="50"/>
      <c r="P26" s="50"/>
      <c r="Q26" s="50"/>
    </row>
    <row r="27" spans="1:17" ht="30.75" customHeight="1">
      <c r="A27" s="85"/>
      <c r="B27" s="43" t="s">
        <v>9</v>
      </c>
      <c r="C27" s="65"/>
      <c r="D27" s="67"/>
      <c r="E27" s="69"/>
      <c r="F27" s="71"/>
      <c r="G27" s="60"/>
      <c r="H27" s="53"/>
      <c r="I27" s="55"/>
      <c r="J27" s="55"/>
      <c r="K27" s="55"/>
      <c r="L27" s="55"/>
      <c r="M27" s="76"/>
      <c r="N27" s="74"/>
      <c r="O27" s="50"/>
      <c r="P27" s="50"/>
      <c r="Q27" s="50"/>
    </row>
    <row r="28" spans="1:17" ht="21" customHeight="1" thickBot="1">
      <c r="A28" s="86"/>
      <c r="B28" s="44"/>
      <c r="C28" s="20" t="s">
        <v>7</v>
      </c>
      <c r="D28" s="21" t="s">
        <v>7</v>
      </c>
      <c r="E28" s="22" t="s">
        <v>26</v>
      </c>
      <c r="F28" s="23" t="s">
        <v>7</v>
      </c>
      <c r="G28" s="4" t="s">
        <v>8</v>
      </c>
      <c r="H28" s="5" t="s">
        <v>1</v>
      </c>
      <c r="I28" s="6" t="s">
        <v>2</v>
      </c>
      <c r="J28" s="6" t="s">
        <v>3</v>
      </c>
      <c r="K28" s="6" t="s">
        <v>4</v>
      </c>
      <c r="L28" s="6" t="s">
        <v>5</v>
      </c>
      <c r="M28" s="7" t="s">
        <v>6</v>
      </c>
      <c r="N28" s="8" t="s">
        <v>26</v>
      </c>
      <c r="O28" s="3" t="s">
        <v>7</v>
      </c>
      <c r="P28" s="3" t="s">
        <v>7</v>
      </c>
      <c r="Q28" s="51"/>
    </row>
    <row r="29" spans="1:17" s="19" customFormat="1" ht="22.5" customHeight="1">
      <c r="A29" s="37">
        <v>9</v>
      </c>
      <c r="B29" s="45" t="s">
        <v>46</v>
      </c>
      <c r="C29" s="9">
        <v>0.03819444444444444</v>
      </c>
      <c r="D29" s="10">
        <v>0.05221064814814815</v>
      </c>
      <c r="E29" s="11">
        <v>0.0005092592592592592</v>
      </c>
      <c r="F29" s="12">
        <f>IF(OR(B29=" ",B29=0)," ",IF(D29&gt;0,IF(AND(C29&gt;=0,D29&gt;0,(D29-C29)&gt;0),D29-C29-E29,"chyba"),"X"))</f>
        <v>0.013506944444444452</v>
      </c>
      <c r="G29" s="35" t="s">
        <v>30</v>
      </c>
      <c r="H29" s="14">
        <v>14</v>
      </c>
      <c r="I29" s="15">
        <v>1</v>
      </c>
      <c r="J29" s="15">
        <v>6</v>
      </c>
      <c r="K29" s="15">
        <v>0</v>
      </c>
      <c r="L29" s="15">
        <v>4</v>
      </c>
      <c r="M29" s="16">
        <v>0</v>
      </c>
      <c r="N29" s="17">
        <f t="shared" si="0"/>
        <v>0.017361111111111112</v>
      </c>
      <c r="O29" s="18">
        <f>IF(OR(B29=" ",B29=0)," ",IF(F29=" "," ",IF(F29="X"," ",IF(G29="N","N",F29+N29))))</f>
        <v>0.030868055555555565</v>
      </c>
      <c r="P29" s="47">
        <f>IF(AND(O29=" ",O30=" ")," ",IF(OR(AND(O29="N",O30="N"),AND(O29="N",O30=" "),AND(O29=" ",O30="N")),"nepl. pokus",IF(OR(O29=0,O30=0),MAX(O29:O30),MIN(O29:O30))))</f>
        <v>0.030868055555555565</v>
      </c>
      <c r="Q29" s="41">
        <f>IF(P29=" "," ",RANK(P29,$P$7:$P$135,1))</f>
        <v>11</v>
      </c>
    </row>
    <row r="30" spans="1:17" s="19" customFormat="1" ht="22.5" customHeight="1" thickBot="1">
      <c r="A30" s="24"/>
      <c r="B30" s="46"/>
      <c r="C30" s="25"/>
      <c r="D30" s="26"/>
      <c r="E30" s="27"/>
      <c r="F30" s="28" t="str">
        <f>IF(OR(B29=" ",B29=0)," ",IF(D30&gt;0,IF(AND(C30&gt;=0,D30&gt;0,(D30-C30)&gt;0),D30-C30-E30,"chyba"),"X"))</f>
        <v>X</v>
      </c>
      <c r="G30" s="36" t="s">
        <v>30</v>
      </c>
      <c r="H30" s="30"/>
      <c r="I30" s="31"/>
      <c r="J30" s="31"/>
      <c r="K30" s="31"/>
      <c r="L30" s="31"/>
      <c r="M30" s="32"/>
      <c r="N30" s="33">
        <f t="shared" si="0"/>
        <v>0</v>
      </c>
      <c r="O30" s="34" t="str">
        <f>IF(OR(B29=" ",B29=0)," ",IF(F30=" "," ",IF(F30="X"," ",IF(G30="N","N",F30+N30))))</f>
        <v> </v>
      </c>
      <c r="P30" s="48"/>
      <c r="Q30" s="42"/>
    </row>
    <row r="31" spans="1:17" s="19" customFormat="1" ht="22.5" customHeight="1">
      <c r="A31" s="37">
        <v>10</v>
      </c>
      <c r="B31" s="45" t="s">
        <v>47</v>
      </c>
      <c r="C31" s="9">
        <v>0.041666666666666664</v>
      </c>
      <c r="D31" s="10">
        <v>0.055717592592592596</v>
      </c>
      <c r="E31" s="11">
        <v>0</v>
      </c>
      <c r="F31" s="12">
        <f>IF(OR(B31=" ",B31=0)," ",IF(D31&gt;0,IF(AND(C31&gt;=0,D31&gt;0,(D31-C31)&gt;0),D31-C31-E31,"chyba"),"X"))</f>
        <v>0.014050925925925932</v>
      </c>
      <c r="G31" s="35" t="s">
        <v>30</v>
      </c>
      <c r="H31" s="14">
        <v>10</v>
      </c>
      <c r="I31" s="15">
        <v>5</v>
      </c>
      <c r="J31" s="15">
        <v>6</v>
      </c>
      <c r="K31" s="15">
        <v>8</v>
      </c>
      <c r="L31" s="15">
        <v>1</v>
      </c>
      <c r="M31" s="16">
        <v>0</v>
      </c>
      <c r="N31" s="17">
        <f t="shared" si="0"/>
        <v>0.020833333333333332</v>
      </c>
      <c r="O31" s="18">
        <f>IF(OR(B31=" ",B31=0)," ",IF(F31=" "," ",IF(F31="X"," ",IF(G31="N","N",F31+N31))))</f>
        <v>0.03488425925925927</v>
      </c>
      <c r="P31" s="47">
        <f>IF(AND(O31=" ",O32=" ")," ",IF(OR(AND(O31="N",O32="N"),AND(O31="N",O32=" "),AND(O31=" ",O32="N")),"nepl. pokus",IF(OR(O31=0,O32=0),MAX(O31:O32),MIN(O31:O32))))</f>
        <v>0.03488425925925927</v>
      </c>
      <c r="Q31" s="41">
        <f>IF(P31=" "," ",RANK(P31,$P$7:$P$135,1))</f>
        <v>14</v>
      </c>
    </row>
    <row r="32" spans="1:17" s="19" customFormat="1" ht="22.5" customHeight="1" thickBot="1">
      <c r="A32" s="24"/>
      <c r="B32" s="46"/>
      <c r="C32" s="25"/>
      <c r="D32" s="26"/>
      <c r="E32" s="27"/>
      <c r="F32" s="28" t="str">
        <f>IF(OR(B31=" ",B31=0)," ",IF(D32&gt;0,IF(AND(C32&gt;=0,D32&gt;0,(D32-C32)&gt;0),D32-C32-E32,"chyba"),"X"))</f>
        <v>X</v>
      </c>
      <c r="G32" s="36" t="s">
        <v>30</v>
      </c>
      <c r="H32" s="30"/>
      <c r="I32" s="31"/>
      <c r="J32" s="31"/>
      <c r="K32" s="31"/>
      <c r="L32" s="31"/>
      <c r="M32" s="32"/>
      <c r="N32" s="33">
        <f t="shared" si="0"/>
        <v>0</v>
      </c>
      <c r="O32" s="34" t="str">
        <f>IF(OR(B31=" ",B31=0)," ",IF(F32=" "," ",IF(F32="X"," ",IF(G32="N","N",F32+N32))))</f>
        <v> </v>
      </c>
      <c r="P32" s="48"/>
      <c r="Q32" s="42"/>
    </row>
    <row r="33" spans="1:17" s="19" customFormat="1" ht="22.5" customHeight="1">
      <c r="A33" s="37">
        <v>11</v>
      </c>
      <c r="B33" s="45" t="s">
        <v>48</v>
      </c>
      <c r="C33" s="9">
        <v>0.04513888888888889</v>
      </c>
      <c r="D33" s="10">
        <v>0.06461805555555555</v>
      </c>
      <c r="E33" s="11">
        <v>0</v>
      </c>
      <c r="F33" s="12">
        <f>IF(OR(B33=" ",B33=0)," ",IF(D33&gt;0,IF(AND(C33&gt;=0,D33&gt;0,(D33-C33)&gt;0),D33-C33-E33,"chyba"),"X"))</f>
        <v>0.019479166666666665</v>
      </c>
      <c r="G33" s="35" t="s">
        <v>30</v>
      </c>
      <c r="H33" s="14">
        <v>11</v>
      </c>
      <c r="I33" s="15">
        <v>7</v>
      </c>
      <c r="J33" s="15">
        <v>12</v>
      </c>
      <c r="K33" s="15">
        <v>12</v>
      </c>
      <c r="L33" s="15">
        <v>6</v>
      </c>
      <c r="M33" s="16">
        <v>0</v>
      </c>
      <c r="N33" s="17">
        <f t="shared" si="0"/>
        <v>0.03333333333333333</v>
      </c>
      <c r="O33" s="18">
        <f>IF(OR(B33=" ",B33=0)," ",IF(F33=" "," ",IF(F33="X"," ",IF(G33="N","N",F33+N33))))</f>
        <v>0.0528125</v>
      </c>
      <c r="P33" s="47">
        <f>IF(AND(O33=" ",O34=" ")," ",IF(OR(AND(O33="N",O34="N"),AND(O33="N",O34=" "),AND(O33=" ",O34="N")),"nepl. pokus",IF(OR(O33=0,O34=0),MAX(O33:O34),MIN(O33:O34))))</f>
        <v>0.0528125</v>
      </c>
      <c r="Q33" s="41">
        <f>IF(P33=" "," ",RANK(P33,$P$7:$P$135,1))</f>
        <v>18</v>
      </c>
    </row>
    <row r="34" spans="1:17" s="19" customFormat="1" ht="22.5" customHeight="1" thickBot="1">
      <c r="A34" s="24"/>
      <c r="B34" s="46"/>
      <c r="C34" s="25"/>
      <c r="D34" s="26"/>
      <c r="E34" s="27"/>
      <c r="F34" s="28" t="str">
        <f>IF(OR(B33=" ",B33=0)," ",IF(D34&gt;0,IF(AND(C34&gt;=0,D34&gt;0,(D34-C34)&gt;0),D34-C34-E34,"chyba"),"X"))</f>
        <v>X</v>
      </c>
      <c r="G34" s="36" t="s">
        <v>30</v>
      </c>
      <c r="H34" s="30"/>
      <c r="I34" s="31"/>
      <c r="J34" s="31"/>
      <c r="K34" s="31"/>
      <c r="L34" s="31"/>
      <c r="M34" s="32"/>
      <c r="N34" s="33">
        <f t="shared" si="0"/>
        <v>0</v>
      </c>
      <c r="O34" s="34" t="str">
        <f>IF(OR(B33=" ",B33=0)," ",IF(F34=" "," ",IF(F34="X"," ",IF(G34="N","N",F34+N34))))</f>
        <v> </v>
      </c>
      <c r="P34" s="48"/>
      <c r="Q34" s="42"/>
    </row>
    <row r="35" spans="1:17" s="19" customFormat="1" ht="22.5" customHeight="1">
      <c r="A35" s="37">
        <v>12</v>
      </c>
      <c r="B35" s="45" t="s">
        <v>49</v>
      </c>
      <c r="C35" s="9">
        <v>0.04861111111111111</v>
      </c>
      <c r="D35" s="10">
        <v>0.0663773148148148</v>
      </c>
      <c r="E35" s="11">
        <v>0.004074074074074075</v>
      </c>
      <c r="F35" s="12">
        <f>IF(OR(B35=" ",B35=0)," ",IF(D35&gt;0,IF(AND(C35&gt;=0,D35&gt;0,(D35-C35)&gt;0),D35-C35-E35,"chyba"),"X"))</f>
        <v>0.01369212962962962</v>
      </c>
      <c r="G35" s="35" t="s">
        <v>30</v>
      </c>
      <c r="H35" s="14">
        <v>13</v>
      </c>
      <c r="I35" s="15">
        <v>5</v>
      </c>
      <c r="J35" s="15">
        <v>9</v>
      </c>
      <c r="K35" s="15">
        <v>5</v>
      </c>
      <c r="L35" s="15">
        <v>4</v>
      </c>
      <c r="M35" s="16">
        <v>0</v>
      </c>
      <c r="N35" s="17">
        <f t="shared" si="0"/>
        <v>0.025</v>
      </c>
      <c r="O35" s="18">
        <f>IF(OR(B35=" ",B35=0)," ",IF(F35=" "," ",IF(F35="X"," ",IF(G35="N","N",F35+N35))))</f>
        <v>0.03869212962962962</v>
      </c>
      <c r="P35" s="47">
        <f>IF(AND(O35=" ",O36=" ")," ",IF(OR(AND(O35="N",O36="N"),AND(O35="N",O36=" "),AND(O35=" ",O36="N")),"nepl. pokus",IF(OR(O35=0,O36=0),MAX(O35:O36),MIN(O35:O36))))</f>
        <v>0.03327546296296296</v>
      </c>
      <c r="Q35" s="41">
        <f>IF(P35=" "," ",RANK(P35,$P$7:$P$135,1))</f>
        <v>13</v>
      </c>
    </row>
    <row r="36" spans="1:17" s="19" customFormat="1" ht="22.5" customHeight="1" thickBot="1">
      <c r="A36" s="24"/>
      <c r="B36" s="46"/>
      <c r="C36" s="25">
        <v>0.052083333333333336</v>
      </c>
      <c r="D36" s="26">
        <v>0.0680324074074074</v>
      </c>
      <c r="E36" s="27">
        <v>0.0028125</v>
      </c>
      <c r="F36" s="28">
        <f>IF(OR(B35=" ",B35=0)," ",IF(D36&gt;0,IF(AND(C36&gt;=0,D36&gt;0,(D36-C36)&gt;0),D36-C36-E36,"chyba"),"X"))</f>
        <v>0.013136574074074068</v>
      </c>
      <c r="G36" s="36" t="s">
        <v>30</v>
      </c>
      <c r="H36" s="30">
        <v>13</v>
      </c>
      <c r="I36" s="31">
        <v>0</v>
      </c>
      <c r="J36" s="31">
        <v>9</v>
      </c>
      <c r="K36" s="31">
        <v>5</v>
      </c>
      <c r="L36" s="31">
        <v>2</v>
      </c>
      <c r="M36" s="32">
        <v>0</v>
      </c>
      <c r="N36" s="33">
        <f t="shared" si="0"/>
        <v>0.02013888888888889</v>
      </c>
      <c r="O36" s="34">
        <f>IF(OR(B35=" ",B35=0)," ",IF(F36=" "," ",IF(F36="X"," ",IF(G36="N","N",F36+N36))))</f>
        <v>0.03327546296296296</v>
      </c>
      <c r="P36" s="48"/>
      <c r="Q36" s="42"/>
    </row>
    <row r="37" spans="1:17" s="19" customFormat="1" ht="22.5" customHeight="1">
      <c r="A37" s="37">
        <v>13</v>
      </c>
      <c r="B37" s="45" t="s">
        <v>50</v>
      </c>
      <c r="C37" s="9">
        <v>0.05555555555555555</v>
      </c>
      <c r="D37" s="10">
        <v>0.06939814814814814</v>
      </c>
      <c r="E37" s="11">
        <v>0.00037037037037037035</v>
      </c>
      <c r="F37" s="12">
        <f>IF(OR(B37=" ",B37=0)," ",IF(D37&gt;0,IF(AND(C37&gt;=0,D37&gt;0,(D37-C37)&gt;0),D37-C37-E37,"chyba"),"X"))</f>
        <v>0.013472222222222217</v>
      </c>
      <c r="G37" s="35" t="s">
        <v>30</v>
      </c>
      <c r="H37" s="14">
        <v>13</v>
      </c>
      <c r="I37" s="15">
        <v>1</v>
      </c>
      <c r="J37" s="15">
        <v>9</v>
      </c>
      <c r="K37" s="15">
        <v>5</v>
      </c>
      <c r="L37" s="15">
        <v>6</v>
      </c>
      <c r="M37" s="16">
        <v>0</v>
      </c>
      <c r="N37" s="17">
        <f t="shared" si="0"/>
        <v>0.02361111111111111</v>
      </c>
      <c r="O37" s="18">
        <f>IF(OR(B37=" ",B37=0)," ",IF(F37=" "," ",IF(F37="X"," ",IF(G37="N","N",F37+N37))))</f>
        <v>0.03708333333333333</v>
      </c>
      <c r="P37" s="47">
        <f>IF(AND(O37=" ",O38=" ")," ",IF(OR(AND(O37="N",O38="N"),AND(O37="N",O38=" "),AND(O37=" ",O38="N")),"nepl. pokus",IF(OR(O37=0,O38=0),MAX(O37:O38),MIN(O37:O38))))</f>
        <v>0.020289351851851843</v>
      </c>
      <c r="Q37" s="41">
        <f>IF(P37=" "," ",RANK(P37,$P$7:$P$135,1))</f>
        <v>2</v>
      </c>
    </row>
    <row r="38" spans="1:17" s="19" customFormat="1" ht="22.5" customHeight="1" thickBot="1">
      <c r="A38" s="24"/>
      <c r="B38" s="46"/>
      <c r="C38" s="25">
        <v>0.05902777777777778</v>
      </c>
      <c r="D38" s="26">
        <v>0.0709837962962963</v>
      </c>
      <c r="E38" s="27">
        <v>0</v>
      </c>
      <c r="F38" s="28">
        <f>IF(OR(B37=" ",B37=0)," ",IF(D38&gt;0,IF(AND(C38&gt;=0,D38&gt;0,(D38-C38)&gt;0),D38-C38-E38,"chyba"),"X"))</f>
        <v>0.011956018518518512</v>
      </c>
      <c r="G38" s="36" t="s">
        <v>30</v>
      </c>
      <c r="H38" s="30">
        <v>6</v>
      </c>
      <c r="I38" s="31">
        <v>1</v>
      </c>
      <c r="J38" s="31">
        <v>3</v>
      </c>
      <c r="K38" s="31">
        <v>0</v>
      </c>
      <c r="L38" s="31">
        <v>2</v>
      </c>
      <c r="M38" s="32">
        <v>0</v>
      </c>
      <c r="N38" s="33">
        <f t="shared" si="0"/>
        <v>0.008333333333333333</v>
      </c>
      <c r="O38" s="34">
        <f>IF(OR(B37=" ",B37=0)," ",IF(F38=" "," ",IF(F38="X"," ",IF(G38="N","N",F38+N38))))</f>
        <v>0.020289351851851843</v>
      </c>
      <c r="P38" s="48"/>
      <c r="Q38" s="42"/>
    </row>
    <row r="39" spans="1:17" s="19" customFormat="1" ht="22.5" customHeight="1">
      <c r="A39" s="37">
        <v>14</v>
      </c>
      <c r="B39" s="45" t="s">
        <v>51</v>
      </c>
      <c r="C39" s="9">
        <v>0.0625</v>
      </c>
      <c r="D39" s="10">
        <v>0.07405092592592592</v>
      </c>
      <c r="E39" s="11">
        <v>0</v>
      </c>
      <c r="F39" s="12">
        <f>IF(OR(B39=" ",B39=0)," ",IF(D39&gt;0,IF(AND(C39&gt;=0,D39&gt;0,(D39-C39)&gt;0),D39-C39-E39,"chyba"),"X"))</f>
        <v>0.011550925925925923</v>
      </c>
      <c r="G39" s="35" t="s">
        <v>30</v>
      </c>
      <c r="H39" s="14">
        <v>6</v>
      </c>
      <c r="I39" s="15">
        <v>0</v>
      </c>
      <c r="J39" s="15">
        <v>3</v>
      </c>
      <c r="K39" s="15">
        <v>0</v>
      </c>
      <c r="L39" s="15">
        <v>3</v>
      </c>
      <c r="M39" s="16">
        <v>0</v>
      </c>
      <c r="N39" s="17">
        <f t="shared" si="0"/>
        <v>0.008333333333333333</v>
      </c>
      <c r="O39" s="18">
        <f>IF(OR(B39=" ",B39=0)," ",IF(F39=" "," ",IF(F39="X"," ",IF(G39="N","N",F39+N39))))</f>
        <v>0.019884259259259254</v>
      </c>
      <c r="P39" s="47">
        <f>IF(AND(O39=" ",O40=" ")," ",IF(OR(AND(O39="N",O40="N"),AND(O39="N",O40=" "),AND(O39=" ",O40="N")),"nepl. pokus",IF(OR(O39=0,O40=0),MAX(O39:O40),MIN(O39:O40))))</f>
        <v>0.019884259259259254</v>
      </c>
      <c r="Q39" s="41">
        <f>IF(P39=" "," ",RANK(P39,$P$7:$P$135,1))</f>
        <v>1</v>
      </c>
    </row>
    <row r="40" spans="1:17" s="19" customFormat="1" ht="22.5" customHeight="1" thickBot="1">
      <c r="A40" s="24"/>
      <c r="B40" s="46"/>
      <c r="C40" s="25">
        <v>0.06597222222222222</v>
      </c>
      <c r="D40" s="26">
        <v>0.07820601851851851</v>
      </c>
      <c r="E40" s="27">
        <v>0</v>
      </c>
      <c r="F40" s="28">
        <f>IF(OR(B39=" ",B39=0)," ",IF(D40&gt;0,IF(AND(C40&gt;=0,D40&gt;0,(D40-C40)&gt;0),D40-C40-E40,"chyba"),"X"))</f>
        <v>0.012233796296296284</v>
      </c>
      <c r="G40" s="36" t="s">
        <v>30</v>
      </c>
      <c r="H40" s="30">
        <v>7</v>
      </c>
      <c r="I40" s="31">
        <v>0</v>
      </c>
      <c r="J40" s="31">
        <v>15</v>
      </c>
      <c r="K40" s="31">
        <v>5</v>
      </c>
      <c r="L40" s="31">
        <v>2</v>
      </c>
      <c r="M40" s="32">
        <v>0</v>
      </c>
      <c r="N40" s="33">
        <f t="shared" si="0"/>
        <v>0.02013888888888889</v>
      </c>
      <c r="O40" s="34">
        <f>IF(OR(B39=" ",B39=0)," ",IF(F40=" "," ",IF(F40="X"," ",IF(G40="N","N",F40+N40))))</f>
        <v>0.03237268518518517</v>
      </c>
      <c r="P40" s="48"/>
      <c r="Q40" s="42"/>
    </row>
    <row r="41" spans="1:17" s="19" customFormat="1" ht="22.5" customHeight="1">
      <c r="A41" s="37">
        <v>15</v>
      </c>
      <c r="B41" s="45" t="s">
        <v>52</v>
      </c>
      <c r="C41" s="9">
        <v>0.06944444444444443</v>
      </c>
      <c r="D41" s="10">
        <v>0.08278935185185186</v>
      </c>
      <c r="E41" s="11">
        <v>0</v>
      </c>
      <c r="F41" s="12">
        <f>IF(OR(B41=" ",B41=0)," ",IF(D41&gt;0,IF(AND(C41&gt;=0,D41&gt;0,(D41-C41)&gt;0),D41-C41-E41,"chyba"),"X"))</f>
        <v>0.01334490740740743</v>
      </c>
      <c r="G41" s="35" t="s">
        <v>30</v>
      </c>
      <c r="H41" s="14">
        <v>10</v>
      </c>
      <c r="I41" s="15">
        <v>0</v>
      </c>
      <c r="J41" s="15">
        <v>3</v>
      </c>
      <c r="K41" s="15">
        <v>5</v>
      </c>
      <c r="L41" s="15">
        <v>1</v>
      </c>
      <c r="M41" s="16">
        <v>0</v>
      </c>
      <c r="N41" s="17">
        <f t="shared" si="0"/>
        <v>0.013194444444444444</v>
      </c>
      <c r="O41" s="18">
        <f>IF(OR(B41=" ",B41=0)," ",IF(F41=" "," ",IF(F41="X"," ",IF(G41="N","N",F41+N41))))</f>
        <v>0.026539351851851876</v>
      </c>
      <c r="P41" s="47">
        <f>IF(AND(O41=" ",O42=" ")," ",IF(OR(AND(O41="N",O42="N"),AND(O41="N",O42=" "),AND(O41=" ",O42="N")),"nepl. pokus",IF(OR(O41=0,O42=0),MAX(O41:O42),MIN(O41:O42))))</f>
        <v>0.026539351851851876</v>
      </c>
      <c r="Q41" s="41">
        <f>IF(P41=" "," ",RANK(P41,$P$7:$P$135,1))</f>
        <v>7</v>
      </c>
    </row>
    <row r="42" spans="1:17" s="19" customFormat="1" ht="22.5" customHeight="1" thickBot="1">
      <c r="A42" s="24"/>
      <c r="B42" s="46"/>
      <c r="C42" s="25">
        <v>0.07291666666666667</v>
      </c>
      <c r="D42" s="26">
        <v>0.08741898148148147</v>
      </c>
      <c r="E42" s="27">
        <v>0</v>
      </c>
      <c r="F42" s="28">
        <f>IF(OR(B41=" ",B41=0)," ",IF(D42&gt;0,IF(AND(C42&gt;=0,D42&gt;0,(D42-C42)&gt;0),D42-C42-E42,"chyba"),"X"))</f>
        <v>0.014502314814814801</v>
      </c>
      <c r="G42" s="36" t="s">
        <v>30</v>
      </c>
      <c r="H42" s="30">
        <v>12</v>
      </c>
      <c r="I42" s="31">
        <v>0</v>
      </c>
      <c r="J42" s="31">
        <v>6</v>
      </c>
      <c r="K42" s="31">
        <v>5</v>
      </c>
      <c r="L42" s="31">
        <v>4</v>
      </c>
      <c r="M42" s="32">
        <v>0</v>
      </c>
      <c r="N42" s="33">
        <f t="shared" si="0"/>
        <v>0.01875</v>
      </c>
      <c r="O42" s="34">
        <f>IF(OR(B41=" ",B41=0)," ",IF(F42=" "," ",IF(F42="X"," ",IF(G42="N","N",F42+N42))))</f>
        <v>0.033252314814814804</v>
      </c>
      <c r="P42" s="48"/>
      <c r="Q42" s="42"/>
    </row>
    <row r="43" spans="1:17" s="19" customFormat="1" ht="22.5" customHeight="1">
      <c r="A43" s="37">
        <v>16</v>
      </c>
      <c r="B43" s="45" t="s">
        <v>53</v>
      </c>
      <c r="C43" s="9">
        <v>0.0763888888888889</v>
      </c>
      <c r="D43" s="10">
        <v>0.09115740740740741</v>
      </c>
      <c r="E43" s="11">
        <v>0</v>
      </c>
      <c r="F43" s="12">
        <f>IF(OR(B43=" ",B43=0)," ",IF(D43&gt;0,IF(AND(C43&gt;=0,D43&gt;0,(D43-C43)&gt;0),D43-C43-E43,"chyba"),"X"))</f>
        <v>0.014768518518518514</v>
      </c>
      <c r="G43" s="35" t="s">
        <v>30</v>
      </c>
      <c r="H43" s="14">
        <v>12</v>
      </c>
      <c r="I43" s="15">
        <v>6</v>
      </c>
      <c r="J43" s="15">
        <v>6</v>
      </c>
      <c r="K43" s="15">
        <v>10</v>
      </c>
      <c r="L43" s="15">
        <v>3</v>
      </c>
      <c r="M43" s="16">
        <v>0</v>
      </c>
      <c r="N43" s="17">
        <f t="shared" si="0"/>
        <v>0.025694444444444443</v>
      </c>
      <c r="O43" s="18">
        <f>IF(OR(B43=" ",B43=0)," ",IF(F43=" "," ",IF(F43="X"," ",IF(G43="N","N",F43+N43))))</f>
        <v>0.04046296296296296</v>
      </c>
      <c r="P43" s="47">
        <f>IF(AND(O43=" ",O44=" ")," ",IF(OR(AND(O43="N",O44="N"),AND(O43="N",O44=" "),AND(O43=" ",O44="N")),"nepl. pokus",IF(OR(O43=0,O44=0),MAX(O43:O44),MIN(O43:O44))))</f>
        <v>0.02439814814814814</v>
      </c>
      <c r="Q43" s="41">
        <f>IF(P43=" "," ",RANK(P43,$P$7:$P$135,1))</f>
        <v>5</v>
      </c>
    </row>
    <row r="44" spans="1:17" s="19" customFormat="1" ht="22.5" customHeight="1" thickBot="1">
      <c r="A44" s="24"/>
      <c r="B44" s="46"/>
      <c r="C44" s="25">
        <v>0.0798611111111111</v>
      </c>
      <c r="D44" s="26">
        <v>0.09288194444444443</v>
      </c>
      <c r="E44" s="27">
        <v>0.00042824074074074075</v>
      </c>
      <c r="F44" s="28">
        <f>IF(OR(B43=" ",B43=0)," ",IF(D44&gt;0,IF(AND(C44&gt;=0,D44&gt;0,(D44-C44)&gt;0),D44-C44-E44,"chyba"),"X"))</f>
        <v>0.012592592592592588</v>
      </c>
      <c r="G44" s="36" t="s">
        <v>30</v>
      </c>
      <c r="H44" s="30">
        <v>7</v>
      </c>
      <c r="I44" s="31">
        <v>5</v>
      </c>
      <c r="J44" s="31">
        <v>3</v>
      </c>
      <c r="K44" s="31">
        <v>0</v>
      </c>
      <c r="L44" s="31">
        <v>2</v>
      </c>
      <c r="M44" s="32">
        <v>0</v>
      </c>
      <c r="N44" s="33">
        <f t="shared" si="0"/>
        <v>0.011805555555555555</v>
      </c>
      <c r="O44" s="34">
        <f>IF(OR(B43=" ",B43=0)," ",IF(F44=" "," ",IF(F44="X"," ",IF(G44="N","N",F44+N44))))</f>
        <v>0.02439814814814814</v>
      </c>
      <c r="P44" s="48"/>
      <c r="Q44" s="42"/>
    </row>
    <row r="45" spans="1:17" s="19" customFormat="1" ht="22.5" customHeight="1" thickBot="1">
      <c r="A45" s="77" t="str">
        <f>A1</f>
        <v>CELOSTÁTNÍ HRA PLAMEN</v>
      </c>
      <c r="B45" s="78"/>
      <c r="C45" s="78"/>
      <c r="D45" s="78"/>
      <c r="E45" s="78"/>
      <c r="F45" s="79" t="str">
        <f>F1</f>
        <v>Záměl</v>
      </c>
      <c r="G45" s="79"/>
      <c r="H45" s="79"/>
      <c r="I45" s="79"/>
      <c r="J45" s="79"/>
      <c r="K45" s="79"/>
      <c r="L45" s="79"/>
      <c r="M45" s="79"/>
      <c r="N45" s="79"/>
      <c r="O45" s="87" t="str">
        <f>O1</f>
        <v>10.října 2009</v>
      </c>
      <c r="P45" s="87"/>
      <c r="Q45" s="88"/>
    </row>
    <row r="46" spans="1:17" s="19" customFormat="1" ht="22.5" customHeight="1" thickBot="1" thickTop="1">
      <c r="A46" s="80" t="str">
        <f>A2</f>
        <v>ZPV</v>
      </c>
      <c r="B46" s="81"/>
      <c r="C46" s="81"/>
      <c r="D46" s="81"/>
      <c r="E46" s="81"/>
      <c r="F46" s="82" t="str">
        <f>F2</f>
        <v>Okresní kolo Plamen</v>
      </c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3"/>
    </row>
    <row r="47" spans="1:17" s="19" customFormat="1" ht="22.5" customHeight="1" thickBot="1">
      <c r="A47" s="84" t="s">
        <v>12</v>
      </c>
      <c r="B47" s="1" t="s">
        <v>14</v>
      </c>
      <c r="C47" s="56" t="s">
        <v>17</v>
      </c>
      <c r="D47" s="57"/>
      <c r="E47" s="57"/>
      <c r="F47" s="58"/>
      <c r="G47" s="59" t="s">
        <v>13</v>
      </c>
      <c r="H47" s="61" t="s">
        <v>16</v>
      </c>
      <c r="I47" s="62"/>
      <c r="J47" s="62"/>
      <c r="K47" s="62"/>
      <c r="L47" s="62"/>
      <c r="M47" s="63"/>
      <c r="N47" s="72" t="s">
        <v>18</v>
      </c>
      <c r="O47" s="49" t="s">
        <v>27</v>
      </c>
      <c r="P47" s="49" t="s">
        <v>10</v>
      </c>
      <c r="Q47" s="49" t="s">
        <v>11</v>
      </c>
    </row>
    <row r="48" spans="1:17" s="19" customFormat="1" ht="22.5" customHeight="1" thickBot="1">
      <c r="A48" s="85"/>
      <c r="B48" s="2" t="str">
        <f>B4</f>
        <v>mladší</v>
      </c>
      <c r="C48" s="64" t="s">
        <v>34</v>
      </c>
      <c r="D48" s="66" t="s">
        <v>35</v>
      </c>
      <c r="E48" s="68" t="s">
        <v>25</v>
      </c>
      <c r="F48" s="70" t="s">
        <v>0</v>
      </c>
      <c r="G48" s="60"/>
      <c r="H48" s="52" t="s">
        <v>24</v>
      </c>
      <c r="I48" s="54" t="s">
        <v>23</v>
      </c>
      <c r="J48" s="54" t="s">
        <v>22</v>
      </c>
      <c r="K48" s="54" t="s">
        <v>21</v>
      </c>
      <c r="L48" s="54" t="s">
        <v>20</v>
      </c>
      <c r="M48" s="75" t="s">
        <v>19</v>
      </c>
      <c r="N48" s="73"/>
      <c r="O48" s="50"/>
      <c r="P48" s="50"/>
      <c r="Q48" s="50"/>
    </row>
    <row r="49" spans="1:17" s="19" customFormat="1" ht="22.5" customHeight="1">
      <c r="A49" s="85"/>
      <c r="B49" s="43" t="s">
        <v>9</v>
      </c>
      <c r="C49" s="65"/>
      <c r="D49" s="67"/>
      <c r="E49" s="69"/>
      <c r="F49" s="71"/>
      <c r="G49" s="60"/>
      <c r="H49" s="53"/>
      <c r="I49" s="55"/>
      <c r="J49" s="55"/>
      <c r="K49" s="55"/>
      <c r="L49" s="55"/>
      <c r="M49" s="76"/>
      <c r="N49" s="74"/>
      <c r="O49" s="50"/>
      <c r="P49" s="50"/>
      <c r="Q49" s="50"/>
    </row>
    <row r="50" spans="1:17" s="19" customFormat="1" ht="22.5" customHeight="1" thickBot="1">
      <c r="A50" s="86"/>
      <c r="B50" s="44"/>
      <c r="C50" s="20" t="s">
        <v>7</v>
      </c>
      <c r="D50" s="21" t="s">
        <v>7</v>
      </c>
      <c r="E50" s="22" t="s">
        <v>26</v>
      </c>
      <c r="F50" s="23" t="s">
        <v>7</v>
      </c>
      <c r="G50" s="4" t="s">
        <v>8</v>
      </c>
      <c r="H50" s="5" t="s">
        <v>1</v>
      </c>
      <c r="I50" s="6" t="s">
        <v>2</v>
      </c>
      <c r="J50" s="6" t="s">
        <v>3</v>
      </c>
      <c r="K50" s="6" t="s">
        <v>4</v>
      </c>
      <c r="L50" s="6" t="s">
        <v>5</v>
      </c>
      <c r="M50" s="7" t="s">
        <v>6</v>
      </c>
      <c r="N50" s="8" t="s">
        <v>26</v>
      </c>
      <c r="O50" s="3" t="s">
        <v>7</v>
      </c>
      <c r="P50" s="3" t="s">
        <v>7</v>
      </c>
      <c r="Q50" s="51"/>
    </row>
    <row r="51" spans="1:17" s="19" customFormat="1" ht="22.5" customHeight="1">
      <c r="A51" s="37">
        <v>17</v>
      </c>
      <c r="B51" s="45" t="s">
        <v>54</v>
      </c>
      <c r="C51" s="9">
        <v>0.08333333333333333</v>
      </c>
      <c r="D51" s="10">
        <v>0.09575231481481482</v>
      </c>
      <c r="E51" s="11">
        <v>0</v>
      </c>
      <c r="F51" s="12">
        <f>IF(OR(B51=" ",B51=0)," ",IF(D51&gt;0,IF(AND(C51&gt;=0,D51&gt;0,(D51-C51)&gt;0),D51-C51-E51,"chyba"),"X"))</f>
        <v>0.01241898148148149</v>
      </c>
      <c r="G51" s="35" t="s">
        <v>30</v>
      </c>
      <c r="H51" s="14">
        <v>8</v>
      </c>
      <c r="I51" s="15">
        <v>0</v>
      </c>
      <c r="J51" s="15">
        <v>3</v>
      </c>
      <c r="K51" s="15">
        <v>5</v>
      </c>
      <c r="L51" s="15">
        <v>0</v>
      </c>
      <c r="M51" s="16">
        <v>0</v>
      </c>
      <c r="N51" s="17">
        <f t="shared" si="0"/>
        <v>0.011111111111111112</v>
      </c>
      <c r="O51" s="18">
        <f>IF(OR(B51=" ",B51=0)," ",IF(F51=" "," ",IF(F51="X"," ",IF(G51="N","N",F51+N51))))</f>
        <v>0.023530092592592602</v>
      </c>
      <c r="P51" s="47">
        <f>IF(AND(O51=" ",O52=" ")," ",IF(OR(AND(O51="N",O52="N"),AND(O51="N",O52=" "),AND(O51=" ",O52="N")),"nepl. pokus",IF(OR(O51=0,O52=0),MAX(O51:O52),MIN(O51:O52))))</f>
        <v>0.023530092592592602</v>
      </c>
      <c r="Q51" s="41">
        <f>IF(P51=" "," ",RANK(P51,$P$7:$P$135,1))</f>
        <v>3</v>
      </c>
    </row>
    <row r="52" spans="1:17" s="19" customFormat="1" ht="22.5" customHeight="1" thickBot="1">
      <c r="A52" s="24"/>
      <c r="B52" s="46"/>
      <c r="C52" s="25"/>
      <c r="D52" s="26"/>
      <c r="E52" s="27"/>
      <c r="F52" s="28" t="str">
        <f>IF(OR(B51=" ",B51=0)," ",IF(D52&gt;0,IF(AND(C52&gt;=0,D52&gt;0,(D52-C52)&gt;0),D52-C52-E52,"chyba"),"X"))</f>
        <v>X</v>
      </c>
      <c r="G52" s="36" t="s">
        <v>30</v>
      </c>
      <c r="H52" s="30"/>
      <c r="I52" s="31"/>
      <c r="J52" s="31"/>
      <c r="K52" s="31"/>
      <c r="L52" s="31"/>
      <c r="M52" s="32"/>
      <c r="N52" s="33">
        <f t="shared" si="0"/>
        <v>0</v>
      </c>
      <c r="O52" s="34" t="str">
        <f>IF(OR(B51=" ",B51=0)," ",IF(F52=" "," ",IF(F52="X"," ",IF(G52="N","N",F52+N52))))</f>
        <v> </v>
      </c>
      <c r="P52" s="48"/>
      <c r="Q52" s="42"/>
    </row>
    <row r="53" spans="1:17" s="19" customFormat="1" ht="22.5" customHeight="1">
      <c r="A53" s="37">
        <v>18</v>
      </c>
      <c r="B53" s="45" t="s">
        <v>39</v>
      </c>
      <c r="C53" s="9">
        <v>0.08680555555555557</v>
      </c>
      <c r="D53" s="10">
        <v>0.10247685185185185</v>
      </c>
      <c r="E53" s="11">
        <v>0</v>
      </c>
      <c r="F53" s="12">
        <f>IF(OR(B53=" ",B53=0)," ",IF(D53&gt;0,IF(AND(C53&gt;=0,D53&gt;0,(D53-C53)&gt;0),D53-C53-E53,"chyba"),"X"))</f>
        <v>0.01567129629629628</v>
      </c>
      <c r="G53" s="35" t="s">
        <v>30</v>
      </c>
      <c r="H53" s="14">
        <v>13</v>
      </c>
      <c r="I53" s="15">
        <v>0</v>
      </c>
      <c r="J53" s="15">
        <v>9</v>
      </c>
      <c r="K53" s="15">
        <v>10</v>
      </c>
      <c r="L53" s="15">
        <v>5</v>
      </c>
      <c r="M53" s="16">
        <v>0</v>
      </c>
      <c r="N53" s="17">
        <f t="shared" si="0"/>
        <v>0.025694444444444443</v>
      </c>
      <c r="O53" s="18">
        <f>IF(OR(B53=" ",B53=0)," ",IF(F53=" "," ",IF(F53="X"," ",IF(G53="N","N",F53+N53))))</f>
        <v>0.041365740740740724</v>
      </c>
      <c r="P53" s="47">
        <f>IF(AND(O53=" ",O54=" ")," ",IF(OR(AND(O53="N",O54="N"),AND(O53="N",O54=" "),AND(O53=" ",O54="N")),"nepl. pokus",IF(OR(O53=0,O54=0),MAX(O53:O54),MIN(O53:O54))))</f>
        <v>0.041365740740740724</v>
      </c>
      <c r="Q53" s="41">
        <f>IF(P53=" "," ",RANK(P53,$P$7:$P$135,1))</f>
        <v>16</v>
      </c>
    </row>
    <row r="54" spans="1:17" s="19" customFormat="1" ht="22.5" customHeight="1" thickBot="1">
      <c r="A54" s="24"/>
      <c r="B54" s="46"/>
      <c r="C54" s="25"/>
      <c r="D54" s="26"/>
      <c r="E54" s="27"/>
      <c r="F54" s="28" t="str">
        <f>IF(OR(B53=" ",B53=0)," ",IF(D54&gt;0,IF(AND(C54&gt;=0,D54&gt;0,(D54-C54)&gt;0),D54-C54-E54,"chyba"),"X"))</f>
        <v>X</v>
      </c>
      <c r="G54" s="36" t="s">
        <v>30</v>
      </c>
      <c r="H54" s="30"/>
      <c r="I54" s="31"/>
      <c r="J54" s="31"/>
      <c r="K54" s="31"/>
      <c r="L54" s="31"/>
      <c r="M54" s="32"/>
      <c r="N54" s="33">
        <f t="shared" si="0"/>
        <v>0</v>
      </c>
      <c r="O54" s="34" t="str">
        <f>IF(OR(B53=" ",B53=0)," ",IF(F54=" "," ",IF(F54="X"," ",IF(G54="N","N",F54+N54))))</f>
        <v> </v>
      </c>
      <c r="P54" s="48"/>
      <c r="Q54" s="42"/>
    </row>
    <row r="55" spans="1:17" s="19" customFormat="1" ht="22.5" customHeight="1">
      <c r="A55" s="37"/>
      <c r="B55" s="45"/>
      <c r="C55" s="9"/>
      <c r="D55" s="10"/>
      <c r="E55" s="11"/>
      <c r="F55" s="12" t="str">
        <f>IF(OR(B55=" ",B55=0)," ",IF(D55&gt;0,IF(AND(C55&gt;=0,D55&gt;0,(D55-C55)&gt;0),D55-C55-E55,"chyba"),"X"))</f>
        <v> </v>
      </c>
      <c r="G55" s="35" t="s">
        <v>30</v>
      </c>
      <c r="H55" s="14"/>
      <c r="I55" s="15"/>
      <c r="J55" s="15"/>
      <c r="K55" s="15"/>
      <c r="L55" s="15"/>
      <c r="M55" s="16"/>
      <c r="N55" s="17" t="str">
        <f t="shared" si="0"/>
        <v> </v>
      </c>
      <c r="O55" s="18" t="str">
        <f>IF(OR(B55=" ",B55=0)," ",IF(F55=" "," ",IF(F55="X"," ",IF(G55="N","N",F55+N55))))</f>
        <v> </v>
      </c>
      <c r="P55" s="47" t="str">
        <f>IF(AND(O55=" ",O56=" ")," ",IF(OR(AND(O55="N",O56="N"),AND(O55="N",O56=" "),AND(O55=" ",O56="N")),"nepl. pokus",IF(OR(O55=0,O56=0),MAX(O55:O56),MIN(O55:O56))))</f>
        <v> </v>
      </c>
      <c r="Q55" s="41" t="str">
        <f>IF(P55=" "," ",RANK(P55,$P$7:$P$135,1))</f>
        <v> </v>
      </c>
    </row>
    <row r="56" spans="1:17" s="19" customFormat="1" ht="22.5" customHeight="1" thickBot="1">
      <c r="A56" s="24"/>
      <c r="B56" s="46"/>
      <c r="C56" s="25"/>
      <c r="D56" s="26"/>
      <c r="E56" s="27"/>
      <c r="F56" s="28" t="str">
        <f>IF(OR(B55=" ",B55=0)," ",IF(D56&gt;0,IF(AND(C56&gt;=0,D56&gt;0,(D56-C56)&gt;0),D56-C56-E56,"chyba"),"X"))</f>
        <v> </v>
      </c>
      <c r="G56" s="36" t="s">
        <v>30</v>
      </c>
      <c r="H56" s="30"/>
      <c r="I56" s="31"/>
      <c r="J56" s="31"/>
      <c r="K56" s="31"/>
      <c r="L56" s="31"/>
      <c r="M56" s="32"/>
      <c r="N56" s="33" t="str">
        <f t="shared" si="0"/>
        <v> </v>
      </c>
      <c r="O56" s="34" t="str">
        <f>IF(OR(B55=" ",B55=0)," ",IF(F56=" "," ",IF(F56="X"," ",IF(G56="N","N",F56+N56))))</f>
        <v> </v>
      </c>
      <c r="P56" s="48"/>
      <c r="Q56" s="42"/>
    </row>
    <row r="57" spans="1:17" s="19" customFormat="1" ht="22.5" customHeight="1">
      <c r="A57" s="37"/>
      <c r="B57" s="45"/>
      <c r="C57" s="9"/>
      <c r="D57" s="10"/>
      <c r="E57" s="11"/>
      <c r="F57" s="12" t="str">
        <f>IF(OR(B57=" ",B57=0)," ",IF(D57&gt;0,IF(AND(C57&gt;=0,D57&gt;0,(D57-C57)&gt;0),D57-C57-E57,"chyba"),"X"))</f>
        <v> </v>
      </c>
      <c r="G57" s="35" t="s">
        <v>30</v>
      </c>
      <c r="H57" s="14"/>
      <c r="I57" s="15"/>
      <c r="J57" s="15"/>
      <c r="K57" s="15"/>
      <c r="L57" s="15"/>
      <c r="M57" s="16"/>
      <c r="N57" s="17" t="str">
        <f t="shared" si="0"/>
        <v> </v>
      </c>
      <c r="O57" s="18" t="str">
        <f>IF(OR(B57=" ",B57=0)," ",IF(F57=" "," ",IF(F57="X"," ",IF(G57="N","N",F57+N57))))</f>
        <v> </v>
      </c>
      <c r="P57" s="47" t="str">
        <f>IF(AND(O57=" ",O58=" ")," ",IF(OR(AND(O57="N",O58="N"),AND(O57="N",O58=" "),AND(O57=" ",O58="N")),"nepl. pokus",IF(OR(O57=0,O58=0),MAX(O57:O58),MIN(O57:O58))))</f>
        <v> </v>
      </c>
      <c r="Q57" s="41" t="str">
        <f>IF(P57=" "," ",RANK(P57,$P$7:$P$135,1))</f>
        <v> </v>
      </c>
    </row>
    <row r="58" spans="1:17" s="19" customFormat="1" ht="22.5" customHeight="1" thickBot="1">
      <c r="A58" s="24"/>
      <c r="B58" s="46"/>
      <c r="C58" s="25"/>
      <c r="D58" s="26"/>
      <c r="E58" s="27"/>
      <c r="F58" s="28" t="str">
        <f>IF(OR(B57=" ",B57=0)," ",IF(D58&gt;0,IF(AND(C58&gt;=0,D58&gt;0,(D58-C58)&gt;0),D58-C58-E58,"chyba"),"X"))</f>
        <v> </v>
      </c>
      <c r="G58" s="36" t="s">
        <v>30</v>
      </c>
      <c r="H58" s="30"/>
      <c r="I58" s="31"/>
      <c r="J58" s="31"/>
      <c r="K58" s="31"/>
      <c r="L58" s="31"/>
      <c r="M58" s="32"/>
      <c r="N58" s="33" t="str">
        <f t="shared" si="0"/>
        <v> </v>
      </c>
      <c r="O58" s="34" t="str">
        <f>IF(OR(B57=" ",B57=0)," ",IF(F58=" "," ",IF(F58="X"," ",IF(G58="N","N",F58+N58))))</f>
        <v> </v>
      </c>
      <c r="P58" s="48"/>
      <c r="Q58" s="42"/>
    </row>
    <row r="59" spans="1:17" s="19" customFormat="1" ht="22.5" customHeight="1">
      <c r="A59" s="37"/>
      <c r="B59" s="45"/>
      <c r="C59" s="9"/>
      <c r="D59" s="10"/>
      <c r="E59" s="11"/>
      <c r="F59" s="12" t="str">
        <f>IF(OR(B59=" ",B59=0)," ",IF(D59&gt;0,IF(AND(C59&gt;=0,D59&gt;0,(D59-C59)&gt;0),D59-C59-E59,"chyba"),"X"))</f>
        <v> </v>
      </c>
      <c r="G59" s="35" t="s">
        <v>30</v>
      </c>
      <c r="H59" s="14"/>
      <c r="I59" s="15"/>
      <c r="J59" s="15"/>
      <c r="K59" s="15"/>
      <c r="L59" s="15"/>
      <c r="M59" s="16"/>
      <c r="N59" s="17" t="str">
        <f t="shared" si="0"/>
        <v> </v>
      </c>
      <c r="O59" s="18" t="str">
        <f>IF(OR(B59=" ",B59=0)," ",IF(F59=" "," ",IF(F59="X"," ",IF(G59="N","N",F59+N59))))</f>
        <v> </v>
      </c>
      <c r="P59" s="47" t="str">
        <f>IF(AND(O59=" ",O60=" ")," ",IF(OR(AND(O59="N",O60="N"),AND(O59="N",O60=" "),AND(O59=" ",O60="N")),"nepl. pokus",IF(OR(O59=0,O60=0),MAX(O59:O60),MIN(O59:O60))))</f>
        <v> </v>
      </c>
      <c r="Q59" s="41" t="str">
        <f>IF(P59=" "," ",RANK(P59,$P$7:$P$135,1))</f>
        <v> </v>
      </c>
    </row>
    <row r="60" spans="1:17" s="19" customFormat="1" ht="22.5" customHeight="1" thickBot="1">
      <c r="A60" s="24"/>
      <c r="B60" s="46"/>
      <c r="C60" s="25"/>
      <c r="D60" s="26"/>
      <c r="E60" s="27"/>
      <c r="F60" s="28" t="str">
        <f>IF(OR(B59=" ",B59=0)," ",IF(D60&gt;0,IF(AND(C60&gt;=0,D60&gt;0,(D60-C60)&gt;0),D60-C60-E60,"chyba"),"X"))</f>
        <v> </v>
      </c>
      <c r="G60" s="36" t="s">
        <v>30</v>
      </c>
      <c r="H60" s="30"/>
      <c r="I60" s="31"/>
      <c r="J60" s="31"/>
      <c r="K60" s="31"/>
      <c r="L60" s="31"/>
      <c r="M60" s="32"/>
      <c r="N60" s="33" t="str">
        <f t="shared" si="0"/>
        <v> </v>
      </c>
      <c r="O60" s="34" t="str">
        <f>IF(OR(B59=" ",B59=0)," ",IF(F60=" "," ",IF(F60="X"," ",IF(G60="N","N",F60+N60))))</f>
        <v> </v>
      </c>
      <c r="P60" s="48"/>
      <c r="Q60" s="42"/>
    </row>
    <row r="61" spans="1:17" s="19" customFormat="1" ht="22.5" customHeight="1">
      <c r="A61" s="37"/>
      <c r="B61" s="45"/>
      <c r="C61" s="9"/>
      <c r="D61" s="10"/>
      <c r="E61" s="11"/>
      <c r="F61" s="12" t="str">
        <f>IF(OR(B61=" ",B61=0)," ",IF(D61&gt;0,IF(AND(C61&gt;=0,D61&gt;0,(D61-C61)&gt;0),D61-C61-E61,"chyba"),"X"))</f>
        <v> </v>
      </c>
      <c r="G61" s="35" t="s">
        <v>30</v>
      </c>
      <c r="H61" s="14"/>
      <c r="I61" s="15"/>
      <c r="J61" s="15"/>
      <c r="K61" s="15"/>
      <c r="L61" s="15"/>
      <c r="M61" s="16"/>
      <c r="N61" s="17" t="str">
        <f t="shared" si="0"/>
        <v> </v>
      </c>
      <c r="O61" s="18" t="str">
        <f>IF(OR(B61=" ",B61=0)," ",IF(F61=" "," ",IF(F61="X"," ",IF(G61="N","N",F61+N61))))</f>
        <v> </v>
      </c>
      <c r="P61" s="47" t="str">
        <f>IF(AND(O61=" ",O62=" ")," ",IF(OR(AND(O61="N",O62="N"),AND(O61="N",O62=" "),AND(O61=" ",O62="N")),"nepl. pokus",IF(OR(O61=0,O62=0),MAX(O61:O62),MIN(O61:O62))))</f>
        <v> </v>
      </c>
      <c r="Q61" s="41" t="str">
        <f>IF(P61=" "," ",RANK(P61,$P$7:$P$135,1))</f>
        <v> </v>
      </c>
    </row>
    <row r="62" spans="1:17" s="19" customFormat="1" ht="22.5" customHeight="1" thickBot="1">
      <c r="A62" s="24"/>
      <c r="B62" s="46"/>
      <c r="C62" s="25"/>
      <c r="D62" s="26"/>
      <c r="E62" s="27"/>
      <c r="F62" s="28" t="str">
        <f>IF(OR(B61=" ",B61=0)," ",IF(D62&gt;0,IF(AND(C62&gt;=0,D62&gt;0,(D62-C62)&gt;0),D62-C62-E62,"chyba"),"X"))</f>
        <v> </v>
      </c>
      <c r="G62" s="36" t="s">
        <v>30</v>
      </c>
      <c r="H62" s="30"/>
      <c r="I62" s="31"/>
      <c r="J62" s="31"/>
      <c r="K62" s="31"/>
      <c r="L62" s="31"/>
      <c r="M62" s="32"/>
      <c r="N62" s="33" t="str">
        <f t="shared" si="0"/>
        <v> </v>
      </c>
      <c r="O62" s="34" t="str">
        <f>IF(OR(B61=" ",B61=0)," ",IF(F62=" "," ",IF(F62="X"," ",IF(G62="N","N",F62+N62))))</f>
        <v> </v>
      </c>
      <c r="P62" s="48"/>
      <c r="Q62" s="42"/>
    </row>
    <row r="63" spans="1:17" s="19" customFormat="1" ht="22.5" customHeight="1">
      <c r="A63" s="37"/>
      <c r="B63" s="45"/>
      <c r="C63" s="9"/>
      <c r="D63" s="10"/>
      <c r="E63" s="11"/>
      <c r="F63" s="12" t="str">
        <f>IF(OR(B63=" ",B63=0)," ",IF(D63&gt;0,IF(AND(C63&gt;=0,D63&gt;0,(D63-C63)&gt;0),D63-C63-E63,"chyba"),"X"))</f>
        <v> </v>
      </c>
      <c r="G63" s="35" t="s">
        <v>30</v>
      </c>
      <c r="H63" s="14"/>
      <c r="I63" s="15"/>
      <c r="J63" s="15"/>
      <c r="K63" s="15"/>
      <c r="L63" s="15"/>
      <c r="M63" s="16"/>
      <c r="N63" s="17" t="str">
        <f t="shared" si="0"/>
        <v> </v>
      </c>
      <c r="O63" s="18" t="str">
        <f>IF(OR(B63=" ",B63=0)," ",IF(F63=" "," ",IF(F63="X"," ",IF(G63="N","N",F63+N63))))</f>
        <v> </v>
      </c>
      <c r="P63" s="47" t="str">
        <f>IF(AND(O63=" ",O64=" ")," ",IF(OR(AND(O63="N",O64="N"),AND(O63="N",O64=" "),AND(O63=" ",O64="N")),"nepl. pokus",IF(OR(O63=0,O64=0),MAX(O63:O64),MIN(O63:O64))))</f>
        <v> </v>
      </c>
      <c r="Q63" s="41" t="str">
        <f>IF(P63=" "," ",RANK(P63,$P$7:$P$135,1))</f>
        <v> </v>
      </c>
    </row>
    <row r="64" spans="1:17" s="19" customFormat="1" ht="22.5" customHeight="1" thickBot="1">
      <c r="A64" s="24"/>
      <c r="B64" s="46"/>
      <c r="C64" s="25"/>
      <c r="D64" s="26"/>
      <c r="E64" s="27"/>
      <c r="F64" s="28" t="str">
        <f>IF(OR(B63=" ",B63=0)," ",IF(D64&gt;0,IF(AND(C64&gt;=0,D64&gt;0,(D64-C64)&gt;0),D64-C64-E64,"chyba"),"X"))</f>
        <v> </v>
      </c>
      <c r="G64" s="36" t="s">
        <v>30</v>
      </c>
      <c r="H64" s="30"/>
      <c r="I64" s="31"/>
      <c r="J64" s="31"/>
      <c r="K64" s="31"/>
      <c r="L64" s="31"/>
      <c r="M64" s="32"/>
      <c r="N64" s="33" t="str">
        <f t="shared" si="0"/>
        <v> </v>
      </c>
      <c r="O64" s="34" t="str">
        <f>IF(OR(B63=" ",B63=0)," ",IF(F64=" "," ",IF(F64="X"," ",IF(G64="N","N",F64+N64))))</f>
        <v> </v>
      </c>
      <c r="P64" s="48"/>
      <c r="Q64" s="42"/>
    </row>
    <row r="65" spans="1:17" s="19" customFormat="1" ht="22.5" customHeight="1">
      <c r="A65" s="37"/>
      <c r="B65" s="45"/>
      <c r="C65" s="9"/>
      <c r="D65" s="10"/>
      <c r="E65" s="11"/>
      <c r="F65" s="12" t="str">
        <f>IF(OR(B65=" ",B65=0)," ",IF(D65&gt;0,IF(AND(C65&gt;=0,D65&gt;0,(D65-C65)&gt;0),D65-C65-E65,"chyba"),"X"))</f>
        <v> </v>
      </c>
      <c r="G65" s="35" t="s">
        <v>30</v>
      </c>
      <c r="H65" s="14"/>
      <c r="I65" s="15"/>
      <c r="J65" s="15"/>
      <c r="K65" s="15"/>
      <c r="L65" s="15"/>
      <c r="M65" s="16"/>
      <c r="N65" s="17" t="str">
        <f t="shared" si="0"/>
        <v> </v>
      </c>
      <c r="O65" s="18" t="str">
        <f>IF(OR(B65=" ",B65=0)," ",IF(F65=" "," ",IF(F65="X"," ",IF(G65="N","N",F65+N65))))</f>
        <v> </v>
      </c>
      <c r="P65" s="47" t="str">
        <f>IF(AND(O65=" ",O66=" ")," ",IF(OR(AND(O65="N",O66="N"),AND(O65="N",O66=" "),AND(O65=" ",O66="N")),"nepl. pokus",IF(OR(O65=0,O66=0),MAX(O65:O66),MIN(O65:O66))))</f>
        <v> </v>
      </c>
      <c r="Q65" s="41" t="str">
        <f>IF(P65=" "," ",RANK(P65,$P$7:$P$135,1))</f>
        <v> </v>
      </c>
    </row>
    <row r="66" spans="1:17" s="19" customFormat="1" ht="22.5" customHeight="1" thickBot="1">
      <c r="A66" s="24"/>
      <c r="B66" s="46"/>
      <c r="C66" s="25"/>
      <c r="D66" s="26"/>
      <c r="E66" s="27"/>
      <c r="F66" s="28" t="str">
        <f>IF(OR(B65=" ",B65=0)," ",IF(D66&gt;0,IF(AND(C66&gt;=0,D66&gt;0,(D66-C66)&gt;0),D66-C66-E66,"chyba"),"X"))</f>
        <v> </v>
      </c>
      <c r="G66" s="36" t="s">
        <v>30</v>
      </c>
      <c r="H66" s="30"/>
      <c r="I66" s="31"/>
      <c r="J66" s="31"/>
      <c r="K66" s="31"/>
      <c r="L66" s="31"/>
      <c r="M66" s="32"/>
      <c r="N66" s="33" t="str">
        <f t="shared" si="0"/>
        <v> </v>
      </c>
      <c r="O66" s="34" t="str">
        <f>IF(OR(B65=" ",B65=0)," ",IF(F66=" "," ",IF(F66="X"," ",IF(G66="N","N",F66+N66))))</f>
        <v> </v>
      </c>
      <c r="P66" s="48"/>
      <c r="Q66" s="42"/>
    </row>
    <row r="67" spans="1:17" s="19" customFormat="1" ht="22.5" customHeight="1">
      <c r="A67" s="37"/>
      <c r="B67" s="45"/>
      <c r="C67" s="9"/>
      <c r="D67" s="10"/>
      <c r="E67" s="11"/>
      <c r="F67" s="12" t="str">
        <f>IF(OR(B67=" ",B67=0)," ",IF(D67&gt;0,IF(AND(C67&gt;=0,D67&gt;0,(D67-C67)&gt;0),D67-C67-E67,"chyba"),"X"))</f>
        <v> </v>
      </c>
      <c r="G67" s="35" t="s">
        <v>30</v>
      </c>
      <c r="H67" s="14"/>
      <c r="I67" s="15"/>
      <c r="J67" s="15"/>
      <c r="K67" s="15"/>
      <c r="L67" s="15"/>
      <c r="M67" s="16"/>
      <c r="N67" s="17" t="str">
        <f t="shared" si="0"/>
        <v> </v>
      </c>
      <c r="O67" s="18" t="str">
        <f>IF(OR(B67=" ",B67=0)," ",IF(F67=" "," ",IF(F67="X"," ",IF(G67="N","N",F67+N67))))</f>
        <v> </v>
      </c>
      <c r="P67" s="47" t="str">
        <f>IF(AND(O67=" ",O68=" ")," ",IF(OR(AND(O67="N",O68="N"),AND(O67="N",O68=" "),AND(O67=" ",O68="N")),"nepl. pokus",IF(OR(O67=0,O68=0),MAX(O67:O68),MIN(O67:O68))))</f>
        <v> </v>
      </c>
      <c r="Q67" s="41" t="str">
        <f>IF(P67=" "," ",RANK(P67,$P$7:$P$135,1))</f>
        <v> </v>
      </c>
    </row>
    <row r="68" spans="1:17" s="19" customFormat="1" ht="22.5" customHeight="1" thickBot="1">
      <c r="A68" s="24"/>
      <c r="B68" s="46"/>
      <c r="C68" s="25"/>
      <c r="D68" s="26"/>
      <c r="E68" s="27"/>
      <c r="F68" s="28" t="str">
        <f>IF(OR(B67=" ",B67=0)," ",IF(D68&gt;0,IF(AND(C68&gt;=0,D68&gt;0,(D68-C68)&gt;0),D68-C68-E68,"chyba"),"X"))</f>
        <v> </v>
      </c>
      <c r="G68" s="36" t="s">
        <v>30</v>
      </c>
      <c r="H68" s="30"/>
      <c r="I68" s="31"/>
      <c r="J68" s="31"/>
      <c r="K68" s="31"/>
      <c r="L68" s="31"/>
      <c r="M68" s="32"/>
      <c r="N68" s="33" t="str">
        <f t="shared" si="0"/>
        <v> </v>
      </c>
      <c r="O68" s="34" t="str">
        <f>IF(OR(B67=" ",B67=0)," ",IF(F68=" "," ",IF(F68="X"," ",IF(G68="N","N",F68+N68))))</f>
        <v> </v>
      </c>
      <c r="P68" s="48"/>
      <c r="Q68" s="42"/>
    </row>
    <row r="69" spans="1:17" s="19" customFormat="1" ht="22.5" customHeight="1" thickBot="1">
      <c r="A69" s="77" t="str">
        <f>A1</f>
        <v>CELOSTÁTNÍ HRA PLAMEN</v>
      </c>
      <c r="B69" s="78"/>
      <c r="C69" s="78"/>
      <c r="D69" s="78"/>
      <c r="E69" s="78"/>
      <c r="F69" s="79" t="str">
        <f>F1</f>
        <v>Záměl</v>
      </c>
      <c r="G69" s="79"/>
      <c r="H69" s="79"/>
      <c r="I69" s="79"/>
      <c r="J69" s="79"/>
      <c r="K69" s="79"/>
      <c r="L69" s="79"/>
      <c r="M69" s="79"/>
      <c r="N69" s="79"/>
      <c r="O69" s="87" t="str">
        <f>O1</f>
        <v>10.října 2009</v>
      </c>
      <c r="P69" s="87"/>
      <c r="Q69" s="88"/>
    </row>
    <row r="70" spans="1:17" s="19" customFormat="1" ht="22.5" customHeight="1" thickBot="1" thickTop="1">
      <c r="A70" s="80" t="str">
        <f>A2</f>
        <v>ZPV</v>
      </c>
      <c r="B70" s="81"/>
      <c r="C70" s="81"/>
      <c r="D70" s="81"/>
      <c r="E70" s="81"/>
      <c r="F70" s="82" t="str">
        <f>F2</f>
        <v>Okresní kolo Plamen</v>
      </c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3"/>
    </row>
    <row r="71" spans="1:17" s="19" customFormat="1" ht="22.5" customHeight="1" thickBot="1">
      <c r="A71" s="84" t="s">
        <v>12</v>
      </c>
      <c r="B71" s="1" t="s">
        <v>14</v>
      </c>
      <c r="C71" s="56" t="s">
        <v>17</v>
      </c>
      <c r="D71" s="57"/>
      <c r="E71" s="57"/>
      <c r="F71" s="58"/>
      <c r="G71" s="59" t="s">
        <v>13</v>
      </c>
      <c r="H71" s="61" t="s">
        <v>16</v>
      </c>
      <c r="I71" s="62"/>
      <c r="J71" s="62"/>
      <c r="K71" s="62"/>
      <c r="L71" s="62"/>
      <c r="M71" s="63"/>
      <c r="N71" s="72" t="s">
        <v>18</v>
      </c>
      <c r="O71" s="49" t="s">
        <v>27</v>
      </c>
      <c r="P71" s="49" t="s">
        <v>10</v>
      </c>
      <c r="Q71" s="49" t="s">
        <v>11</v>
      </c>
    </row>
    <row r="72" spans="1:17" s="19" customFormat="1" ht="22.5" customHeight="1" thickBot="1">
      <c r="A72" s="85"/>
      <c r="B72" s="2" t="str">
        <f>B4</f>
        <v>mladší</v>
      </c>
      <c r="C72" s="64" t="s">
        <v>34</v>
      </c>
      <c r="D72" s="66" t="s">
        <v>35</v>
      </c>
      <c r="E72" s="68" t="s">
        <v>25</v>
      </c>
      <c r="F72" s="70" t="s">
        <v>0</v>
      </c>
      <c r="G72" s="60"/>
      <c r="H72" s="52" t="s">
        <v>24</v>
      </c>
      <c r="I72" s="54" t="s">
        <v>23</v>
      </c>
      <c r="J72" s="54" t="s">
        <v>22</v>
      </c>
      <c r="K72" s="54" t="s">
        <v>21</v>
      </c>
      <c r="L72" s="54" t="s">
        <v>20</v>
      </c>
      <c r="M72" s="75" t="s">
        <v>19</v>
      </c>
      <c r="N72" s="73"/>
      <c r="O72" s="50"/>
      <c r="P72" s="50"/>
      <c r="Q72" s="50"/>
    </row>
    <row r="73" spans="1:17" s="19" customFormat="1" ht="22.5" customHeight="1">
      <c r="A73" s="85"/>
      <c r="B73" s="43" t="s">
        <v>9</v>
      </c>
      <c r="C73" s="65"/>
      <c r="D73" s="67"/>
      <c r="E73" s="69"/>
      <c r="F73" s="71"/>
      <c r="G73" s="60"/>
      <c r="H73" s="53"/>
      <c r="I73" s="55"/>
      <c r="J73" s="55"/>
      <c r="K73" s="55"/>
      <c r="L73" s="55"/>
      <c r="M73" s="76"/>
      <c r="N73" s="74"/>
      <c r="O73" s="50"/>
      <c r="P73" s="50"/>
      <c r="Q73" s="50"/>
    </row>
    <row r="74" spans="1:17" s="19" customFormat="1" ht="22.5" customHeight="1" thickBot="1">
      <c r="A74" s="86"/>
      <c r="B74" s="44"/>
      <c r="C74" s="20" t="s">
        <v>7</v>
      </c>
      <c r="D74" s="21" t="s">
        <v>7</v>
      </c>
      <c r="E74" s="22" t="s">
        <v>26</v>
      </c>
      <c r="F74" s="23" t="s">
        <v>7</v>
      </c>
      <c r="G74" s="4" t="s">
        <v>8</v>
      </c>
      <c r="H74" s="5" t="s">
        <v>1</v>
      </c>
      <c r="I74" s="6" t="s">
        <v>2</v>
      </c>
      <c r="J74" s="6" t="s">
        <v>3</v>
      </c>
      <c r="K74" s="6" t="s">
        <v>4</v>
      </c>
      <c r="L74" s="6" t="s">
        <v>5</v>
      </c>
      <c r="M74" s="7" t="s">
        <v>6</v>
      </c>
      <c r="N74" s="8" t="s">
        <v>26</v>
      </c>
      <c r="O74" s="3" t="s">
        <v>7</v>
      </c>
      <c r="P74" s="3" t="s">
        <v>7</v>
      </c>
      <c r="Q74" s="51"/>
    </row>
    <row r="75" spans="1:17" s="19" customFormat="1" ht="22.5" customHeight="1" thickBot="1">
      <c r="A75" s="37"/>
      <c r="B75" s="45"/>
      <c r="C75" s="9"/>
      <c r="D75" s="10"/>
      <c r="E75" s="11"/>
      <c r="F75" s="12" t="str">
        <f>IF(OR(B75=" ",B75=0)," ",IF(D75&gt;0,IF(AND(C75&gt;=0,D75&gt;0,(D75-C75)&gt;0),D75-C75-E75,"chyba"),"X"))</f>
        <v> </v>
      </c>
      <c r="G75" s="35" t="s">
        <v>30</v>
      </c>
      <c r="H75" s="14"/>
      <c r="I75" s="15"/>
      <c r="J75" s="15"/>
      <c r="K75" s="15"/>
      <c r="L75" s="15"/>
      <c r="M75" s="16"/>
      <c r="N75" s="17" t="str">
        <f t="shared" si="0"/>
        <v> </v>
      </c>
      <c r="O75" s="18" t="str">
        <f>IF(OR(B75=" ",B75=0)," ",IF(F75=" "," ",IF(F75="X"," ",IF(G75="N","N",F75+N75))))</f>
        <v> </v>
      </c>
      <c r="P75" s="47" t="str">
        <f>IF(AND(O75=" ",O76=" ")," ",IF(OR(AND(O75="N",O76="N"),AND(O75="N",O76=" "),AND(O75=" ",O76="N")),"nepl. pokus",IF(OR(O75=0,O76=0),MAX(O75:O76),MIN(O75:O76))))</f>
        <v> </v>
      </c>
      <c r="Q75" s="41" t="str">
        <f>IF(P75=" "," ",RANK(P75,$P$7:$P$135,1))</f>
        <v> </v>
      </c>
    </row>
    <row r="76" spans="1:17" s="19" customFormat="1" ht="22.5" customHeight="1" thickBot="1">
      <c r="A76" s="24"/>
      <c r="B76" s="46"/>
      <c r="C76" s="25"/>
      <c r="D76" s="26"/>
      <c r="E76" s="11"/>
      <c r="F76" s="28" t="str">
        <f>IF(OR(B75=" ",B75=0)," ",IF(D76&gt;0,IF(AND(C76&gt;=0,D76&gt;0,(D76-C76)&gt;0),D76-C76-E76,"chyba"),"X"))</f>
        <v> </v>
      </c>
      <c r="G76" s="36" t="s">
        <v>30</v>
      </c>
      <c r="H76" s="30"/>
      <c r="I76" s="31"/>
      <c r="J76" s="31"/>
      <c r="K76" s="31"/>
      <c r="L76" s="31"/>
      <c r="M76" s="32"/>
      <c r="N76" s="33" t="str">
        <f t="shared" si="0"/>
        <v> </v>
      </c>
      <c r="O76" s="34" t="str">
        <f>IF(OR(B75=" ",B75=0)," ",IF(F76=" "," ",IF(F76="X"," ",IF(G76="N","N",F76+N76))))</f>
        <v> </v>
      </c>
      <c r="P76" s="48"/>
      <c r="Q76" s="42"/>
    </row>
    <row r="77" spans="1:17" s="19" customFormat="1" ht="22.5" customHeight="1">
      <c r="A77" s="37" t="s">
        <v>29</v>
      </c>
      <c r="B77" s="45"/>
      <c r="C77" s="9"/>
      <c r="D77" s="10"/>
      <c r="E77" s="11"/>
      <c r="F77" s="12" t="str">
        <f>IF(OR(B77=" ",B77=0)," ",IF(D77&gt;0,IF(AND(C77&gt;=0,D77&gt;0,(D77-C77)&gt;0),D77-C77-E77,"chyba"),"X"))</f>
        <v> </v>
      </c>
      <c r="G77" s="35" t="s">
        <v>30</v>
      </c>
      <c r="H77" s="14"/>
      <c r="I77" s="15"/>
      <c r="J77" s="15"/>
      <c r="K77" s="15"/>
      <c r="L77" s="15"/>
      <c r="M77" s="16"/>
      <c r="N77" s="17" t="str">
        <f t="shared" si="0"/>
        <v> </v>
      </c>
      <c r="O77" s="18" t="str">
        <f>IF(OR(B77=" ",B77=0)," ",IF(F77=" "," ",IF(F77="X"," ",IF(G77="N","N",F77+N77))))</f>
        <v> </v>
      </c>
      <c r="P77" s="47" t="str">
        <f>IF(AND(O77=" ",O78=" ")," ",IF(OR(AND(O77="N",O78="N"),AND(O77="N",O78=" "),AND(O77=" ",O78="N")),"nepl. pokus",IF(OR(O77=0,O78=0),MAX(O77:O78),MIN(O77:O78))))</f>
        <v> </v>
      </c>
      <c r="Q77" s="41" t="str">
        <f>IF(P77=" "," ",RANK(P77,$P$7:$P$135,1))</f>
        <v> </v>
      </c>
    </row>
    <row r="78" spans="1:17" s="19" customFormat="1" ht="22.5" customHeight="1" thickBot="1">
      <c r="A78" s="24"/>
      <c r="B78" s="46"/>
      <c r="C78" s="25"/>
      <c r="D78" s="26"/>
      <c r="E78" s="27"/>
      <c r="F78" s="28" t="str">
        <f>IF(OR(B77=" ",B77=0)," ",IF(D78&gt;0,IF(AND(C78&gt;=0,D78&gt;0,(D78-C78)&gt;0),D78-C78-E78,"chyba"),"X"))</f>
        <v> </v>
      </c>
      <c r="G78" s="36" t="s">
        <v>30</v>
      </c>
      <c r="H78" s="30"/>
      <c r="I78" s="31"/>
      <c r="J78" s="31"/>
      <c r="K78" s="31"/>
      <c r="L78" s="31"/>
      <c r="M78" s="32"/>
      <c r="N78" s="33" t="str">
        <f t="shared" si="0"/>
        <v> </v>
      </c>
      <c r="O78" s="34" t="str">
        <f>IF(OR(B77=" ",B77=0)," ",IF(F78=" "," ",IF(F78="X"," ",IF(G78="N","N",F78+N78))))</f>
        <v> </v>
      </c>
      <c r="P78" s="48"/>
      <c r="Q78" s="42"/>
    </row>
    <row r="79" spans="1:17" s="19" customFormat="1" ht="22.5" customHeight="1">
      <c r="A79" s="37" t="s">
        <v>29</v>
      </c>
      <c r="B79" s="45"/>
      <c r="C79" s="9"/>
      <c r="D79" s="10"/>
      <c r="E79" s="11"/>
      <c r="F79" s="12" t="str">
        <f>IF(OR(B79=" ",B79=0)," ",IF(D79&gt;0,IF(AND(C79&gt;=0,D79&gt;0,(D79-C79)&gt;0),D79-C79-E79,"chyba"),"X"))</f>
        <v> </v>
      </c>
      <c r="G79" s="35" t="s">
        <v>30</v>
      </c>
      <c r="H79" s="14"/>
      <c r="I79" s="15"/>
      <c r="J79" s="15"/>
      <c r="K79" s="15"/>
      <c r="L79" s="15"/>
      <c r="M79" s="16"/>
      <c r="N79" s="17" t="str">
        <f t="shared" si="0"/>
        <v> </v>
      </c>
      <c r="O79" s="18" t="str">
        <f>IF(OR(B79=" ",B79=0)," ",IF(F79=" "," ",IF(F79="X"," ",IF(G79="N","N",F79+N79))))</f>
        <v> </v>
      </c>
      <c r="P79" s="47" t="str">
        <f>IF(AND(O79=" ",O80=" ")," ",IF(OR(AND(O79="N",O80="N"),AND(O79="N",O80=" "),AND(O79=" ",O80="N")),"nepl. pokus",IF(OR(O79=0,O80=0),MAX(O79:O80),MIN(O79:O80))))</f>
        <v> </v>
      </c>
      <c r="Q79" s="41" t="str">
        <f>IF(P79=" "," ",RANK(P79,$P$7:$P$135,1))</f>
        <v> </v>
      </c>
    </row>
    <row r="80" spans="1:17" s="19" customFormat="1" ht="22.5" customHeight="1" thickBot="1">
      <c r="A80" s="24"/>
      <c r="B80" s="46"/>
      <c r="C80" s="25"/>
      <c r="D80" s="26"/>
      <c r="E80" s="27"/>
      <c r="F80" s="28" t="str">
        <f>IF(OR(B79=" ",B79=0)," ",IF(D80&gt;0,IF(AND(C80&gt;=0,D80&gt;0,(D80-C80)&gt;0),D80-C80-E80,"chyba"),"X"))</f>
        <v> </v>
      </c>
      <c r="G80" s="36" t="s">
        <v>30</v>
      </c>
      <c r="H80" s="30"/>
      <c r="I80" s="31"/>
      <c r="J80" s="31"/>
      <c r="K80" s="31"/>
      <c r="L80" s="31"/>
      <c r="M80" s="32"/>
      <c r="N80" s="33" t="str">
        <f t="shared" si="0"/>
        <v> </v>
      </c>
      <c r="O80" s="34" t="str">
        <f>IF(OR(B79=" ",B79=0)," ",IF(F80=" "," ",IF(F80="X"," ",IF(G80="N","N",F80+N80))))</f>
        <v> </v>
      </c>
      <c r="P80" s="48"/>
      <c r="Q80" s="42"/>
    </row>
    <row r="81" spans="1:17" s="19" customFormat="1" ht="22.5" customHeight="1">
      <c r="A81" s="37" t="s">
        <v>29</v>
      </c>
      <c r="B81" s="45"/>
      <c r="C81" s="9"/>
      <c r="D81" s="10"/>
      <c r="E81" s="11"/>
      <c r="F81" s="12" t="str">
        <f>IF(OR(B81=" ",B81=0)," ",IF(D81&gt;0,IF(AND(C81&gt;=0,D81&gt;0,(D81-C81)&gt;0),D81-C81-E81,"chyba"),"X"))</f>
        <v> </v>
      </c>
      <c r="G81" s="35" t="s">
        <v>30</v>
      </c>
      <c r="H81" s="14"/>
      <c r="I81" s="15"/>
      <c r="J81" s="15"/>
      <c r="K81" s="15"/>
      <c r="L81" s="15"/>
      <c r="M81" s="16"/>
      <c r="N81" s="17" t="str">
        <f t="shared" si="0"/>
        <v> </v>
      </c>
      <c r="O81" s="18" t="str">
        <f>IF(OR(B81=" ",B81=0)," ",IF(F81=" "," ",IF(F81="X"," ",IF(G81="N","N",F81+N81))))</f>
        <v> </v>
      </c>
      <c r="P81" s="47" t="str">
        <f>IF(AND(O81=" ",O82=" ")," ",IF(OR(AND(O81="N",O82="N"),AND(O81="N",O82=" "),AND(O81=" ",O82="N")),"nepl. pokus",IF(OR(O81=0,O82=0),MAX(O81:O82),MIN(O81:O82))))</f>
        <v> </v>
      </c>
      <c r="Q81" s="41" t="str">
        <f>IF(P81=" "," ",RANK(P81,$P$7:$P$135,1))</f>
        <v> </v>
      </c>
    </row>
    <row r="82" spans="1:17" s="19" customFormat="1" ht="22.5" customHeight="1" thickBot="1">
      <c r="A82" s="24"/>
      <c r="B82" s="46"/>
      <c r="C82" s="25"/>
      <c r="D82" s="26"/>
      <c r="E82" s="27"/>
      <c r="F82" s="28" t="str">
        <f>IF(OR(B81=" ",B81=0)," ",IF(D82&gt;0,IF(AND(C82&gt;=0,D82&gt;0,(D82-C82)&gt;0),D82-C82-E82,"chyba"),"X"))</f>
        <v> </v>
      </c>
      <c r="G82" s="36" t="s">
        <v>30</v>
      </c>
      <c r="H82" s="30"/>
      <c r="I82" s="31"/>
      <c r="J82" s="31"/>
      <c r="K82" s="31"/>
      <c r="L82" s="31"/>
      <c r="M82" s="32"/>
      <c r="N82" s="33" t="str">
        <f t="shared" si="0"/>
        <v> </v>
      </c>
      <c r="O82" s="34" t="str">
        <f>IF(OR(B81=" ",B81=0)," ",IF(F82=" "," ",IF(F82="X"," ",IF(G82="N","N",F82+N82))))</f>
        <v> </v>
      </c>
      <c r="P82" s="48"/>
      <c r="Q82" s="42"/>
    </row>
    <row r="83" spans="1:17" s="19" customFormat="1" ht="22.5" customHeight="1">
      <c r="A83" s="37" t="s">
        <v>29</v>
      </c>
      <c r="B83" s="45"/>
      <c r="C83" s="9"/>
      <c r="D83" s="10"/>
      <c r="E83" s="11"/>
      <c r="F83" s="12" t="str">
        <f>IF(OR(B83=" ",B83=0)," ",IF(D83&gt;0,IF(AND(C83&gt;=0,D83&gt;0,(D83-C83)&gt;0),D83-C83-E83,"chyba"),"X"))</f>
        <v> </v>
      </c>
      <c r="G83" s="35" t="s">
        <v>30</v>
      </c>
      <c r="H83" s="14"/>
      <c r="I83" s="15"/>
      <c r="J83" s="15"/>
      <c r="K83" s="15"/>
      <c r="L83" s="15"/>
      <c r="M83" s="16"/>
      <c r="N83" s="17" t="str">
        <f t="shared" si="0"/>
        <v> </v>
      </c>
      <c r="O83" s="18" t="str">
        <f>IF(OR(B83=" ",B83=0)," ",IF(F83=" "," ",IF(F83="X"," ",IF(G83="N","N",F83+N83))))</f>
        <v> </v>
      </c>
      <c r="P83" s="47" t="str">
        <f>IF(AND(O83=" ",O84=" ")," ",IF(OR(AND(O83="N",O84="N"),AND(O83="N",O84=" "),AND(O83=" ",O84="N")),"nepl. pokus",IF(OR(O83=0,O84=0),MAX(O83:O84),MIN(O83:O84))))</f>
        <v> </v>
      </c>
      <c r="Q83" s="41" t="str">
        <f>IF(P83=" "," ",RANK(P83,$P$7:$P$135,1))</f>
        <v> </v>
      </c>
    </row>
    <row r="84" spans="1:17" s="19" customFormat="1" ht="22.5" customHeight="1" thickBot="1">
      <c r="A84" s="24"/>
      <c r="B84" s="46"/>
      <c r="C84" s="25"/>
      <c r="D84" s="26"/>
      <c r="E84" s="27"/>
      <c r="F84" s="28" t="str">
        <f>IF(OR(B83=" ",B83=0)," ",IF(D84&gt;0,IF(AND(C84&gt;=0,D84&gt;0,(D84-C84)&gt;0),D84-C84-E84,"chyba"),"X"))</f>
        <v> </v>
      </c>
      <c r="G84" s="36" t="s">
        <v>30</v>
      </c>
      <c r="H84" s="30"/>
      <c r="I84" s="31"/>
      <c r="J84" s="31"/>
      <c r="K84" s="31"/>
      <c r="L84" s="31"/>
      <c r="M84" s="32"/>
      <c r="N84" s="33" t="str">
        <f t="shared" si="0"/>
        <v> </v>
      </c>
      <c r="O84" s="34" t="str">
        <f>IF(OR(B83=" ",B83=0)," ",IF(F84=" "," ",IF(F84="X"," ",IF(G84="N","N",F84+N84))))</f>
        <v> </v>
      </c>
      <c r="P84" s="48"/>
      <c r="Q84" s="42"/>
    </row>
    <row r="85" spans="1:17" s="19" customFormat="1" ht="22.5" customHeight="1">
      <c r="A85" s="37" t="s">
        <v>29</v>
      </c>
      <c r="B85" s="45"/>
      <c r="C85" s="9"/>
      <c r="D85" s="10"/>
      <c r="E85" s="11"/>
      <c r="F85" s="12" t="str">
        <f>IF(OR(B85=" ",B85=0)," ",IF(D85&gt;0,IF(AND(C85&gt;=0,D85&gt;0,(D85-C85)&gt;0),D85-C85-E85,"chyba"),"X"))</f>
        <v> </v>
      </c>
      <c r="G85" s="35" t="s">
        <v>30</v>
      </c>
      <c r="H85" s="14"/>
      <c r="I85" s="15"/>
      <c r="J85" s="15"/>
      <c r="K85" s="15"/>
      <c r="L85" s="15"/>
      <c r="M85" s="16"/>
      <c r="N85" s="17" t="str">
        <f t="shared" si="0"/>
        <v> </v>
      </c>
      <c r="O85" s="18" t="str">
        <f>IF(OR(B85=" ",B85=0)," ",IF(F85=" "," ",IF(F85="X"," ",IF(G85="N","N",F85+N85))))</f>
        <v> </v>
      </c>
      <c r="P85" s="47" t="str">
        <f>IF(AND(O85=" ",O86=" ")," ",IF(OR(AND(O85="N",O86="N"),AND(O85="N",O86=" "),AND(O85=" ",O86="N")),"nepl. pokus",IF(OR(O85=0,O86=0),MAX(O85:O86),MIN(O85:O86))))</f>
        <v> </v>
      </c>
      <c r="Q85" s="41" t="str">
        <f>IF(P85=" "," ",RANK(P85,$P$7:$P$135,1))</f>
        <v> </v>
      </c>
    </row>
    <row r="86" spans="1:17" s="19" customFormat="1" ht="22.5" customHeight="1" thickBot="1">
      <c r="A86" s="24"/>
      <c r="B86" s="46"/>
      <c r="C86" s="25"/>
      <c r="D86" s="26"/>
      <c r="E86" s="27"/>
      <c r="F86" s="28" t="str">
        <f>IF(OR(B85=" ",B85=0)," ",IF(D86&gt;0,IF(AND(C86&gt;=0,D86&gt;0,(D86-C86)&gt;0),D86-C86-E86,"chyba"),"X"))</f>
        <v> </v>
      </c>
      <c r="G86" s="36" t="s">
        <v>30</v>
      </c>
      <c r="H86" s="30"/>
      <c r="I86" s="31"/>
      <c r="J86" s="31"/>
      <c r="K86" s="31"/>
      <c r="L86" s="31"/>
      <c r="M86" s="32"/>
      <c r="N86" s="33" t="str">
        <f t="shared" si="0"/>
        <v> </v>
      </c>
      <c r="O86" s="34" t="str">
        <f>IF(OR(B85=" ",B85=0)," ",IF(F86=" "," ",IF(F86="X"," ",IF(G86="N","N",F86+N86))))</f>
        <v> </v>
      </c>
      <c r="P86" s="48"/>
      <c r="Q86" s="42"/>
    </row>
    <row r="87" spans="1:17" s="19" customFormat="1" ht="22.5" customHeight="1">
      <c r="A87" s="37" t="s">
        <v>29</v>
      </c>
      <c r="B87" s="45"/>
      <c r="C87" s="9"/>
      <c r="D87" s="10"/>
      <c r="E87" s="11"/>
      <c r="F87" s="12" t="str">
        <f>IF(OR(B87=" ",B87=0)," ",IF(D87&gt;0,IF(AND(C87&gt;=0,D87&gt;0,(D87-C87)&gt;0),D87-C87-E87,"chyba"),"X"))</f>
        <v> </v>
      </c>
      <c r="G87" s="35" t="s">
        <v>30</v>
      </c>
      <c r="H87" s="14"/>
      <c r="I87" s="15"/>
      <c r="J87" s="15"/>
      <c r="K87" s="15"/>
      <c r="L87" s="15"/>
      <c r="M87" s="16"/>
      <c r="N87" s="17" t="str">
        <f t="shared" si="0"/>
        <v> </v>
      </c>
      <c r="O87" s="18" t="str">
        <f>IF(OR(B87=" ",B87=0)," ",IF(F87=" "," ",IF(F87="X"," ",IF(G87="N","N",F87+N87))))</f>
        <v> </v>
      </c>
      <c r="P87" s="47" t="str">
        <f>IF(AND(O87=" ",O88=" ")," ",IF(OR(AND(O87="N",O88="N"),AND(O87="N",O88=" "),AND(O87=" ",O88="N")),"nepl. pokus",IF(OR(O87=0,O88=0),MAX(O87:O88),MIN(O87:O88))))</f>
        <v> </v>
      </c>
      <c r="Q87" s="41" t="str">
        <f>IF(P87=" "," ",RANK(P87,$P$7:$P$135,1))</f>
        <v> </v>
      </c>
    </row>
    <row r="88" spans="1:17" s="19" customFormat="1" ht="22.5" customHeight="1" thickBot="1">
      <c r="A88" s="24"/>
      <c r="B88" s="46"/>
      <c r="C88" s="25"/>
      <c r="D88" s="26"/>
      <c r="E88" s="27"/>
      <c r="F88" s="28" t="str">
        <f>IF(OR(B87=" ",B87=0)," ",IF(D88&gt;0,IF(AND(C88&gt;=0,D88&gt;0,(D88-C88)&gt;0),D88-C88-E88,"chyba"),"X"))</f>
        <v> </v>
      </c>
      <c r="G88" s="36" t="s">
        <v>30</v>
      </c>
      <c r="H88" s="30"/>
      <c r="I88" s="31"/>
      <c r="J88" s="31"/>
      <c r="K88" s="31"/>
      <c r="L88" s="31"/>
      <c r="M88" s="32"/>
      <c r="N88" s="33" t="str">
        <f t="shared" si="0"/>
        <v> </v>
      </c>
      <c r="O88" s="34" t="str">
        <f>IF(OR(B87=" ",B87=0)," ",IF(F88=" "," ",IF(F88="X"," ",IF(G88="N","N",F88+N88))))</f>
        <v> </v>
      </c>
      <c r="P88" s="48"/>
      <c r="Q88" s="42"/>
    </row>
    <row r="89" spans="1:17" s="19" customFormat="1" ht="22.5" customHeight="1">
      <c r="A89" s="37" t="s">
        <v>29</v>
      </c>
      <c r="B89" s="45"/>
      <c r="C89" s="9"/>
      <c r="D89" s="10"/>
      <c r="E89" s="11"/>
      <c r="F89" s="12" t="str">
        <f>IF(OR(B89=" ",B89=0)," ",IF(D89&gt;0,IF(AND(C89&gt;=0,D89&gt;0,(D89-C89)&gt;0),D89-C89-E89,"chyba"),"X"))</f>
        <v> </v>
      </c>
      <c r="G89" s="35" t="s">
        <v>30</v>
      </c>
      <c r="H89" s="14"/>
      <c r="I89" s="15"/>
      <c r="J89" s="15"/>
      <c r="K89" s="15"/>
      <c r="L89" s="15"/>
      <c r="M89" s="16"/>
      <c r="N89" s="17" t="str">
        <f t="shared" si="0"/>
        <v> </v>
      </c>
      <c r="O89" s="18" t="str">
        <f>IF(OR(B89=" ",B89=0)," ",IF(F89=" "," ",IF(F89="X"," ",IF(G89="N","N",F89+N89))))</f>
        <v> </v>
      </c>
      <c r="P89" s="47" t="str">
        <f>IF(AND(O89=" ",O90=" ")," ",IF(OR(AND(O89="N",O90="N"),AND(O89="N",O90=" "),AND(O89=" ",O90="N")),"nepl. pokus",IF(OR(O89=0,O90=0),MAX(O89:O90),MIN(O89:O90))))</f>
        <v> </v>
      </c>
      <c r="Q89" s="41" t="str">
        <f>IF(P89=" "," ",RANK(P89,$P$7:$P$135,1))</f>
        <v> </v>
      </c>
    </row>
    <row r="90" spans="1:17" s="19" customFormat="1" ht="22.5" customHeight="1" thickBot="1">
      <c r="A90" s="24"/>
      <c r="B90" s="46"/>
      <c r="C90" s="25"/>
      <c r="D90" s="26"/>
      <c r="E90" s="27"/>
      <c r="F90" s="28" t="str">
        <f>IF(OR(B89=" ",B89=0)," ",IF(D90&gt;0,IF(AND(C90&gt;=0,D90&gt;0,(D90-C90)&gt;0),D90-C90-E90,"chyba"),"X"))</f>
        <v> </v>
      </c>
      <c r="G90" s="36" t="s">
        <v>30</v>
      </c>
      <c r="H90" s="30"/>
      <c r="I90" s="31"/>
      <c r="J90" s="31"/>
      <c r="K90" s="31"/>
      <c r="L90" s="31"/>
      <c r="M90" s="32"/>
      <c r="N90" s="33" t="str">
        <f t="shared" si="0"/>
        <v> </v>
      </c>
      <c r="O90" s="34" t="str">
        <f>IF(OR(B89=" ",B89=0)," ",IF(F90=" "," ",IF(F90="X"," ",IF(G90="N","N",F90+N90))))</f>
        <v> </v>
      </c>
      <c r="P90" s="48"/>
      <c r="Q90" s="42"/>
    </row>
    <row r="91" spans="1:17" s="19" customFormat="1" ht="22.5" customHeight="1">
      <c r="A91" s="37" t="s">
        <v>29</v>
      </c>
      <c r="B91" s="45"/>
      <c r="C91" s="9"/>
      <c r="D91" s="10"/>
      <c r="E91" s="11"/>
      <c r="F91" s="12" t="str">
        <f>IF(OR(B91=" ",B91=0)," ",IF(D91&gt;0,IF(AND(C91&gt;=0,D91&gt;0,(D91-C91)&gt;0),D91-C91-E91,"chyba"),"X"))</f>
        <v> </v>
      </c>
      <c r="G91" s="35" t="s">
        <v>30</v>
      </c>
      <c r="H91" s="14"/>
      <c r="I91" s="15"/>
      <c r="J91" s="15"/>
      <c r="K91" s="15"/>
      <c r="L91" s="15"/>
      <c r="M91" s="16"/>
      <c r="N91" s="17" t="str">
        <f t="shared" si="0"/>
        <v> </v>
      </c>
      <c r="O91" s="18" t="str">
        <f>IF(OR(B91=" ",B91=0)," ",IF(F91=" "," ",IF(F91="X"," ",IF(G91="N","N",F91+N91))))</f>
        <v> </v>
      </c>
      <c r="P91" s="47" t="str">
        <f>IF(AND(O91=" ",O92=" ")," ",IF(OR(AND(O91="N",O92="N"),AND(O91="N",O92=" "),AND(O91=" ",O92="N")),"nepl. pokus",IF(OR(O91=0,O92=0),MAX(O91:O92),MIN(O91:O92))))</f>
        <v> </v>
      </c>
      <c r="Q91" s="41" t="str">
        <f>IF(P91=" "," ",RANK(P91,$P$7:$P$135,1))</f>
        <v> </v>
      </c>
    </row>
    <row r="92" spans="1:17" s="19" customFormat="1" ht="22.5" customHeight="1" thickBot="1">
      <c r="A92" s="24"/>
      <c r="B92" s="46"/>
      <c r="C92" s="25"/>
      <c r="D92" s="26"/>
      <c r="E92" s="27"/>
      <c r="F92" s="28" t="str">
        <f>IF(OR(B91=" ",B91=0)," ",IF(D92&gt;0,IF(AND(C92&gt;=0,D92&gt;0,(D92-C92)&gt;0),D92-C92-E92,"chyba"),"X"))</f>
        <v> </v>
      </c>
      <c r="G92" s="36" t="s">
        <v>30</v>
      </c>
      <c r="H92" s="30"/>
      <c r="I92" s="31"/>
      <c r="J92" s="31"/>
      <c r="K92" s="31"/>
      <c r="L92" s="31"/>
      <c r="M92" s="32"/>
      <c r="N92" s="33" t="str">
        <f t="shared" si="0"/>
        <v> </v>
      </c>
      <c r="O92" s="34" t="str">
        <f>IF(OR(B91=" ",B91=0)," ",IF(F92=" "," ",IF(F92="X"," ",IF(G92="N","N",F92+N92))))</f>
        <v> </v>
      </c>
      <c r="P92" s="48"/>
      <c r="Q92" s="42"/>
    </row>
    <row r="93" spans="1:17" s="19" customFormat="1" ht="22.5" customHeight="1" thickBot="1">
      <c r="A93" s="77" t="str">
        <f>A1</f>
        <v>CELOSTÁTNÍ HRA PLAMEN</v>
      </c>
      <c r="B93" s="78"/>
      <c r="C93" s="78"/>
      <c r="D93" s="78"/>
      <c r="E93" s="78"/>
      <c r="F93" s="79" t="str">
        <f>F1</f>
        <v>Záměl</v>
      </c>
      <c r="G93" s="79"/>
      <c r="H93" s="79"/>
      <c r="I93" s="79"/>
      <c r="J93" s="79"/>
      <c r="K93" s="79"/>
      <c r="L93" s="79"/>
      <c r="M93" s="79"/>
      <c r="N93" s="79"/>
      <c r="O93" s="87" t="str">
        <f>O1</f>
        <v>10.října 2009</v>
      </c>
      <c r="P93" s="87"/>
      <c r="Q93" s="88"/>
    </row>
    <row r="94" spans="1:17" s="19" customFormat="1" ht="22.5" customHeight="1" thickBot="1" thickTop="1">
      <c r="A94" s="80" t="str">
        <f>A2</f>
        <v>ZPV</v>
      </c>
      <c r="B94" s="81"/>
      <c r="C94" s="81"/>
      <c r="D94" s="81"/>
      <c r="E94" s="81"/>
      <c r="F94" s="82" t="str">
        <f>F2</f>
        <v>Okresní kolo Plamen</v>
      </c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3"/>
    </row>
    <row r="95" spans="1:17" s="19" customFormat="1" ht="22.5" customHeight="1" thickBot="1">
      <c r="A95" s="84" t="s">
        <v>12</v>
      </c>
      <c r="B95" s="1" t="s">
        <v>14</v>
      </c>
      <c r="C95" s="56" t="s">
        <v>17</v>
      </c>
      <c r="D95" s="57"/>
      <c r="E95" s="57"/>
      <c r="F95" s="58"/>
      <c r="G95" s="59" t="s">
        <v>13</v>
      </c>
      <c r="H95" s="61" t="s">
        <v>16</v>
      </c>
      <c r="I95" s="62"/>
      <c r="J95" s="62"/>
      <c r="K95" s="62"/>
      <c r="L95" s="62"/>
      <c r="M95" s="63"/>
      <c r="N95" s="72" t="s">
        <v>18</v>
      </c>
      <c r="O95" s="49" t="s">
        <v>27</v>
      </c>
      <c r="P95" s="49" t="s">
        <v>10</v>
      </c>
      <c r="Q95" s="49" t="s">
        <v>11</v>
      </c>
    </row>
    <row r="96" spans="1:17" s="19" customFormat="1" ht="22.5" customHeight="1" thickBot="1">
      <c r="A96" s="85"/>
      <c r="B96" s="2" t="str">
        <f>B4</f>
        <v>mladší</v>
      </c>
      <c r="C96" s="64" t="s">
        <v>34</v>
      </c>
      <c r="D96" s="66" t="s">
        <v>35</v>
      </c>
      <c r="E96" s="68" t="s">
        <v>25</v>
      </c>
      <c r="F96" s="70" t="s">
        <v>0</v>
      </c>
      <c r="G96" s="60"/>
      <c r="H96" s="52" t="s">
        <v>24</v>
      </c>
      <c r="I96" s="54" t="s">
        <v>23</v>
      </c>
      <c r="J96" s="54" t="s">
        <v>22</v>
      </c>
      <c r="K96" s="54" t="s">
        <v>21</v>
      </c>
      <c r="L96" s="54" t="s">
        <v>20</v>
      </c>
      <c r="M96" s="75" t="s">
        <v>19</v>
      </c>
      <c r="N96" s="73"/>
      <c r="O96" s="50"/>
      <c r="P96" s="50"/>
      <c r="Q96" s="50"/>
    </row>
    <row r="97" spans="1:17" s="19" customFormat="1" ht="22.5" customHeight="1">
      <c r="A97" s="85"/>
      <c r="B97" s="43" t="s">
        <v>9</v>
      </c>
      <c r="C97" s="65"/>
      <c r="D97" s="67"/>
      <c r="E97" s="69"/>
      <c r="F97" s="71"/>
      <c r="G97" s="60"/>
      <c r="H97" s="53"/>
      <c r="I97" s="55"/>
      <c r="J97" s="55"/>
      <c r="K97" s="55"/>
      <c r="L97" s="55"/>
      <c r="M97" s="76"/>
      <c r="N97" s="74"/>
      <c r="O97" s="50"/>
      <c r="P97" s="50"/>
      <c r="Q97" s="50"/>
    </row>
    <row r="98" spans="1:17" s="19" customFormat="1" ht="22.5" customHeight="1" thickBot="1">
      <c r="A98" s="86"/>
      <c r="B98" s="44"/>
      <c r="C98" s="20" t="s">
        <v>7</v>
      </c>
      <c r="D98" s="21" t="s">
        <v>7</v>
      </c>
      <c r="E98" s="22" t="s">
        <v>26</v>
      </c>
      <c r="F98" s="23" t="s">
        <v>7</v>
      </c>
      <c r="G98" s="4" t="s">
        <v>8</v>
      </c>
      <c r="H98" s="5" t="s">
        <v>1</v>
      </c>
      <c r="I98" s="6" t="s">
        <v>2</v>
      </c>
      <c r="J98" s="6" t="s">
        <v>3</v>
      </c>
      <c r="K98" s="6" t="s">
        <v>4</v>
      </c>
      <c r="L98" s="6" t="s">
        <v>5</v>
      </c>
      <c r="M98" s="7" t="s">
        <v>6</v>
      </c>
      <c r="N98" s="8" t="s">
        <v>26</v>
      </c>
      <c r="O98" s="3" t="s">
        <v>7</v>
      </c>
      <c r="P98" s="3" t="s">
        <v>7</v>
      </c>
      <c r="Q98" s="51"/>
    </row>
    <row r="99" spans="1:17" s="19" customFormat="1" ht="22.5" customHeight="1" thickBot="1">
      <c r="A99" s="37" t="s">
        <v>29</v>
      </c>
      <c r="B99" s="45" t="s">
        <v>29</v>
      </c>
      <c r="C99" s="9"/>
      <c r="D99" s="10"/>
      <c r="E99" s="11"/>
      <c r="F99" s="12" t="str">
        <f>IF(OR(B99=" ",B99=0)," ",IF(D99&gt;0,IF(AND(C99&gt;=0,D99&gt;0,(D99-C99)&gt;0),D99-C99-E99,"chyba"),"X"))</f>
        <v> </v>
      </c>
      <c r="G99" s="35" t="s">
        <v>30</v>
      </c>
      <c r="H99" s="14"/>
      <c r="I99" s="15"/>
      <c r="J99" s="15"/>
      <c r="K99" s="15"/>
      <c r="L99" s="15"/>
      <c r="M99" s="16"/>
      <c r="N99" s="17" t="str">
        <f aca="true" t="shared" si="1" ref="N99:N140">IF(F99=" "," ",SUM(H99:M99)/1440)</f>
        <v> </v>
      </c>
      <c r="O99" s="18" t="str">
        <f>IF(OR(B99=" ",B99=0)," ",IF(F99=" "," ",IF(F99="X"," ",IF(G99="N","N",F99+N99))))</f>
        <v> </v>
      </c>
      <c r="P99" s="47" t="str">
        <f>IF(AND(O99=" ",O100=" ")," ",IF(OR(AND(O99="N",O100="N"),AND(O99="N",O100=" "),AND(O99=" ",O100="N")),"nepl. pokus",IF(OR(O99=0,O100=0),MAX(O99:O100),MIN(O99:O100))))</f>
        <v> </v>
      </c>
      <c r="Q99" s="41" t="str">
        <f>IF(P99=" "," ",RANK(P99,$P$7:$P$135,1))</f>
        <v> </v>
      </c>
    </row>
    <row r="100" spans="1:17" s="19" customFormat="1" ht="22.5" customHeight="1" thickBot="1">
      <c r="A100" s="24"/>
      <c r="B100" s="46"/>
      <c r="C100" s="9"/>
      <c r="D100" s="10"/>
      <c r="E100" s="27"/>
      <c r="F100" s="28" t="str">
        <f>IF(OR(B99=" ",B99=0)," ",IF(D100&gt;0,IF(AND(C100&gt;=0,D100&gt;0,(D100-C100)&gt;0),D100-C100-E100,"chyba"),"X"))</f>
        <v> </v>
      </c>
      <c r="G100" s="36" t="s">
        <v>30</v>
      </c>
      <c r="H100" s="30"/>
      <c r="I100" s="31"/>
      <c r="J100" s="31"/>
      <c r="K100" s="31"/>
      <c r="L100" s="31"/>
      <c r="M100" s="32"/>
      <c r="N100" s="33" t="str">
        <f t="shared" si="1"/>
        <v> </v>
      </c>
      <c r="O100" s="34" t="str">
        <f>IF(OR(B99=" ",B99=0)," ",IF(F100=" "," ",IF(F100="X"," ",IF(G100="N","N",F100+N100))))</f>
        <v> </v>
      </c>
      <c r="P100" s="48"/>
      <c r="Q100" s="42"/>
    </row>
    <row r="101" spans="1:17" s="19" customFormat="1" ht="22.5" customHeight="1" thickBot="1">
      <c r="A101" s="37" t="s">
        <v>29</v>
      </c>
      <c r="B101" s="45" t="s">
        <v>29</v>
      </c>
      <c r="C101" s="9"/>
      <c r="D101" s="10"/>
      <c r="E101" s="11"/>
      <c r="F101" s="12" t="str">
        <f>IF(OR(B101=" ",B101=0)," ",IF(D101&gt;0,IF(AND(C101&gt;=0,D101&gt;0,(D101-C101)&gt;0),D101-C101-E101,"chyba"),"X"))</f>
        <v> </v>
      </c>
      <c r="G101" s="35" t="s">
        <v>30</v>
      </c>
      <c r="H101" s="14"/>
      <c r="I101" s="15"/>
      <c r="J101" s="15"/>
      <c r="K101" s="15"/>
      <c r="L101" s="15"/>
      <c r="M101" s="16"/>
      <c r="N101" s="17" t="str">
        <f t="shared" si="1"/>
        <v> </v>
      </c>
      <c r="O101" s="18" t="str">
        <f>IF(OR(B101=" ",B101=0)," ",IF(F101=" "," ",IF(F101="X"," ",IF(G101="N","N",F101+N101))))</f>
        <v> </v>
      </c>
      <c r="P101" s="47" t="str">
        <f>IF(AND(O101=" ",O102=" ")," ",IF(OR(AND(O101="N",O102="N"),AND(O101="N",O102=" "),AND(O101=" ",O102="N")),"nepl. pokus",IF(OR(O101=0,O102=0),MAX(O101:O102),MIN(O101:O102))))</f>
        <v> </v>
      </c>
      <c r="Q101" s="41" t="str">
        <f>IF(P101=" "," ",RANK(P101,$P$7:$P$135,1))</f>
        <v> </v>
      </c>
    </row>
    <row r="102" spans="1:17" s="19" customFormat="1" ht="22.5" customHeight="1" thickBot="1">
      <c r="A102" s="24"/>
      <c r="B102" s="46"/>
      <c r="C102" s="9"/>
      <c r="D102" s="10"/>
      <c r="E102" s="27"/>
      <c r="F102" s="28" t="str">
        <f>IF(OR(B101=" ",B101=0)," ",IF(D102&gt;0,IF(AND(C102&gt;=0,D102&gt;0,(D102-C102)&gt;0),D102-C102-E102,"chyba"),"X"))</f>
        <v> </v>
      </c>
      <c r="G102" s="36" t="s">
        <v>30</v>
      </c>
      <c r="H102" s="30"/>
      <c r="I102" s="31"/>
      <c r="J102" s="31"/>
      <c r="K102" s="31"/>
      <c r="L102" s="31"/>
      <c r="M102" s="32"/>
      <c r="N102" s="33" t="str">
        <f t="shared" si="1"/>
        <v> </v>
      </c>
      <c r="O102" s="34" t="str">
        <f>IF(OR(B101=" ",B101=0)," ",IF(F102=" "," ",IF(F102="X"," ",IF(G102="N","N",F102+N102))))</f>
        <v> </v>
      </c>
      <c r="P102" s="48"/>
      <c r="Q102" s="42"/>
    </row>
    <row r="103" spans="1:17" s="19" customFormat="1" ht="22.5" customHeight="1" thickBot="1">
      <c r="A103" s="37" t="s">
        <v>29</v>
      </c>
      <c r="B103" s="45" t="s">
        <v>29</v>
      </c>
      <c r="C103" s="9"/>
      <c r="D103" s="10"/>
      <c r="E103" s="11"/>
      <c r="F103" s="12" t="str">
        <f>IF(OR(B103=" ",B103=0)," ",IF(D103&gt;0,IF(AND(C103&gt;=0,D103&gt;0,(D103-C103)&gt;0),D103-C103-E103,"chyba"),"X"))</f>
        <v> </v>
      </c>
      <c r="G103" s="35" t="s">
        <v>30</v>
      </c>
      <c r="H103" s="14"/>
      <c r="I103" s="15"/>
      <c r="J103" s="15"/>
      <c r="K103" s="15"/>
      <c r="L103" s="15"/>
      <c r="M103" s="16"/>
      <c r="N103" s="17" t="str">
        <f t="shared" si="1"/>
        <v> </v>
      </c>
      <c r="O103" s="18" t="str">
        <f>IF(OR(B103=" ",B103=0)," ",IF(F103=" "," ",IF(F103="X"," ",IF(G103="N","N",F103+N103))))</f>
        <v> </v>
      </c>
      <c r="P103" s="47" t="str">
        <f>IF(AND(O103=" ",O104=" ")," ",IF(OR(AND(O103="N",O104="N"),AND(O103="N",O104=" "),AND(O103=" ",O104="N")),"nepl. pokus",IF(OR(O103=0,O104=0),MAX(O103:O104),MIN(O103:O104))))</f>
        <v> </v>
      </c>
      <c r="Q103" s="41" t="str">
        <f>IF(P103=" "," ",RANK(P103,$P$7:$P$135,1))</f>
        <v> </v>
      </c>
    </row>
    <row r="104" spans="1:17" s="19" customFormat="1" ht="22.5" customHeight="1" thickBot="1">
      <c r="A104" s="24"/>
      <c r="B104" s="46"/>
      <c r="C104" s="9"/>
      <c r="D104" s="10"/>
      <c r="E104" s="27"/>
      <c r="F104" s="28" t="str">
        <f>IF(OR(B103=" ",B103=0)," ",IF(D104&gt;0,IF(AND(C104&gt;=0,D104&gt;0,(D104-C104)&gt;0),D104-C104-E104,"chyba"),"X"))</f>
        <v> </v>
      </c>
      <c r="G104" s="36" t="s">
        <v>30</v>
      </c>
      <c r="H104" s="30"/>
      <c r="I104" s="31"/>
      <c r="J104" s="31"/>
      <c r="K104" s="31"/>
      <c r="L104" s="31"/>
      <c r="M104" s="32"/>
      <c r="N104" s="33" t="str">
        <f t="shared" si="1"/>
        <v> </v>
      </c>
      <c r="O104" s="34" t="str">
        <f>IF(OR(B103=" ",B103=0)," ",IF(F104=" "," ",IF(F104="X"," ",IF(G104="N","N",F104+N104))))</f>
        <v> </v>
      </c>
      <c r="P104" s="48"/>
      <c r="Q104" s="42"/>
    </row>
    <row r="105" spans="1:17" s="19" customFormat="1" ht="22.5" customHeight="1" thickBot="1">
      <c r="A105" s="37" t="s">
        <v>29</v>
      </c>
      <c r="B105" s="45" t="s">
        <v>29</v>
      </c>
      <c r="C105" s="9"/>
      <c r="D105" s="10"/>
      <c r="E105" s="11"/>
      <c r="F105" s="12" t="str">
        <f>IF(OR(B105=" ",B105=0)," ",IF(D105&gt;0,IF(AND(C105&gt;=0,D105&gt;0,(D105-C105)&gt;0),D105-C105-E105,"chyba"),"X"))</f>
        <v> </v>
      </c>
      <c r="G105" s="35" t="s">
        <v>30</v>
      </c>
      <c r="H105" s="14"/>
      <c r="I105" s="15"/>
      <c r="J105" s="15"/>
      <c r="K105" s="15"/>
      <c r="L105" s="15"/>
      <c r="M105" s="16"/>
      <c r="N105" s="17" t="str">
        <f t="shared" si="1"/>
        <v> </v>
      </c>
      <c r="O105" s="18" t="str">
        <f>IF(OR(B105=" ",B105=0)," ",IF(F105=" "," ",IF(F105="X"," ",IF(G105="N","N",F105+N105))))</f>
        <v> </v>
      </c>
      <c r="P105" s="47" t="str">
        <f>IF(AND(O105=" ",O106=" ")," ",IF(OR(AND(O105="N",O106="N"),AND(O105="N",O106=" "),AND(O105=" ",O106="N")),"nepl. pokus",IF(OR(O105=0,O106=0),MAX(O105:O106),MIN(O105:O106))))</f>
        <v> </v>
      </c>
      <c r="Q105" s="41" t="str">
        <f>IF(P105=" "," ",RANK(P105,$P$7:$P$135,1))</f>
        <v> </v>
      </c>
    </row>
    <row r="106" spans="1:17" s="19" customFormat="1" ht="22.5" customHeight="1" thickBot="1">
      <c r="A106" s="24"/>
      <c r="B106" s="46"/>
      <c r="C106" s="9"/>
      <c r="D106" s="10"/>
      <c r="E106" s="27"/>
      <c r="F106" s="28" t="str">
        <f>IF(OR(B105=" ",B105=0)," ",IF(D106&gt;0,IF(AND(C106&gt;=0,D106&gt;0,(D106-C106)&gt;0),D106-C106-E106,"chyba"),"X"))</f>
        <v> </v>
      </c>
      <c r="G106" s="36" t="s">
        <v>30</v>
      </c>
      <c r="H106" s="30"/>
      <c r="I106" s="31"/>
      <c r="J106" s="31"/>
      <c r="K106" s="31"/>
      <c r="L106" s="31"/>
      <c r="M106" s="32"/>
      <c r="N106" s="33" t="str">
        <f t="shared" si="1"/>
        <v> </v>
      </c>
      <c r="O106" s="34" t="str">
        <f>IF(OR(B105=" ",B105=0)," ",IF(F106=" "," ",IF(F106="X"," ",IF(G106="N","N",F106+N106))))</f>
        <v> </v>
      </c>
      <c r="P106" s="48"/>
      <c r="Q106" s="42"/>
    </row>
    <row r="107" spans="1:17" s="19" customFormat="1" ht="22.5" customHeight="1" thickBot="1">
      <c r="A107" s="37" t="s">
        <v>29</v>
      </c>
      <c r="B107" s="45" t="s">
        <v>29</v>
      </c>
      <c r="C107" s="9"/>
      <c r="D107" s="10"/>
      <c r="E107" s="11"/>
      <c r="F107" s="12" t="str">
        <f>IF(OR(B107=" ",B107=0)," ",IF(D107&gt;0,IF(AND(C107&gt;=0,D107&gt;0,(D107-C107)&gt;0),D107-C107-E107,"chyba"),"X"))</f>
        <v> </v>
      </c>
      <c r="G107" s="35" t="s">
        <v>30</v>
      </c>
      <c r="H107" s="14"/>
      <c r="I107" s="15"/>
      <c r="J107" s="15"/>
      <c r="K107" s="15"/>
      <c r="L107" s="15"/>
      <c r="M107" s="16"/>
      <c r="N107" s="17" t="str">
        <f t="shared" si="1"/>
        <v> </v>
      </c>
      <c r="O107" s="18" t="str">
        <f>IF(OR(B107=" ",B107=0)," ",IF(F107=" "," ",IF(F107="X"," ",IF(G107="N","N",F107+N107))))</f>
        <v> </v>
      </c>
      <c r="P107" s="47" t="str">
        <f>IF(AND(O107=" ",O108=" ")," ",IF(OR(AND(O107="N",O108="N"),AND(O107="N",O108=" "),AND(O107=" ",O108="N")),"nepl. pokus",IF(OR(O107=0,O108=0),MAX(O107:O108),MIN(O107:O108))))</f>
        <v> </v>
      </c>
      <c r="Q107" s="41" t="str">
        <f>IF(P107=" "," ",RANK(P107,$P$7:$P$135,1))</f>
        <v> </v>
      </c>
    </row>
    <row r="108" spans="1:17" s="19" customFormat="1" ht="22.5" customHeight="1" thickBot="1">
      <c r="A108" s="24"/>
      <c r="B108" s="46"/>
      <c r="C108" s="9"/>
      <c r="D108" s="10"/>
      <c r="E108" s="27"/>
      <c r="F108" s="28" t="str">
        <f>IF(OR(B107=" ",B107=0)," ",IF(D108&gt;0,IF(AND(C108&gt;=0,D108&gt;0,(D108-C108)&gt;0),D108-C108-E108,"chyba"),"X"))</f>
        <v> </v>
      </c>
      <c r="G108" s="36" t="s">
        <v>30</v>
      </c>
      <c r="H108" s="30"/>
      <c r="I108" s="31"/>
      <c r="J108" s="31"/>
      <c r="K108" s="31"/>
      <c r="L108" s="31"/>
      <c r="M108" s="32"/>
      <c r="N108" s="33" t="str">
        <f t="shared" si="1"/>
        <v> </v>
      </c>
      <c r="O108" s="34" t="str">
        <f>IF(OR(B107=" ",B107=0)," ",IF(F108=" "," ",IF(F108="X"," ",IF(G108="N","N",F108+N108))))</f>
        <v> </v>
      </c>
      <c r="P108" s="48"/>
      <c r="Q108" s="42"/>
    </row>
    <row r="109" spans="1:17" s="19" customFormat="1" ht="22.5" customHeight="1" thickBot="1">
      <c r="A109" s="37" t="s">
        <v>29</v>
      </c>
      <c r="B109" s="45" t="s">
        <v>29</v>
      </c>
      <c r="C109" s="9"/>
      <c r="D109" s="10"/>
      <c r="E109" s="11"/>
      <c r="F109" s="12" t="str">
        <f>IF(OR(B109=" ",B109=0)," ",IF(D109&gt;0,IF(AND(C109&gt;=0,D109&gt;0,(D109-C109)&gt;0),D109-C109-E109,"chyba"),"X"))</f>
        <v> </v>
      </c>
      <c r="G109" s="35" t="s">
        <v>30</v>
      </c>
      <c r="H109" s="14"/>
      <c r="I109" s="15"/>
      <c r="J109" s="15"/>
      <c r="K109" s="15"/>
      <c r="L109" s="15"/>
      <c r="M109" s="16"/>
      <c r="N109" s="17" t="str">
        <f t="shared" si="1"/>
        <v> </v>
      </c>
      <c r="O109" s="18" t="str">
        <f>IF(OR(B109=" ",B109=0)," ",IF(F109=" "," ",IF(F109="X"," ",IF(G109="N","N",F109+N109))))</f>
        <v> </v>
      </c>
      <c r="P109" s="47" t="str">
        <f>IF(AND(O109=" ",O110=" ")," ",IF(OR(AND(O109="N",O110="N"),AND(O109="N",O110=" "),AND(O109=" ",O110="N")),"nepl. pokus",IF(OR(O109=0,O110=0),MAX(O109:O110),MIN(O109:O110))))</f>
        <v> </v>
      </c>
      <c r="Q109" s="41" t="str">
        <f>IF(P109=" "," ",RANK(P109,$P$7:$P$135,1))</f>
        <v> </v>
      </c>
    </row>
    <row r="110" spans="1:17" s="19" customFormat="1" ht="22.5" customHeight="1" thickBot="1">
      <c r="A110" s="24"/>
      <c r="B110" s="46"/>
      <c r="C110" s="9"/>
      <c r="D110" s="10"/>
      <c r="E110" s="27"/>
      <c r="F110" s="28" t="str">
        <f>IF(OR(B109=" ",B109=0)," ",IF(D110&gt;0,IF(AND(C110&gt;=0,D110&gt;0,(D110-C110)&gt;0),D110-C110-E110,"chyba"),"X"))</f>
        <v> </v>
      </c>
      <c r="G110" s="36" t="s">
        <v>30</v>
      </c>
      <c r="H110" s="30"/>
      <c r="I110" s="31"/>
      <c r="J110" s="31"/>
      <c r="K110" s="31"/>
      <c r="L110" s="31"/>
      <c r="M110" s="32"/>
      <c r="N110" s="33" t="str">
        <f t="shared" si="1"/>
        <v> </v>
      </c>
      <c r="O110" s="34" t="str">
        <f>IF(OR(B109=" ",B109=0)," ",IF(F110=" "," ",IF(F110="X"," ",IF(G110="N","N",F110+N110))))</f>
        <v> </v>
      </c>
      <c r="P110" s="48"/>
      <c r="Q110" s="42"/>
    </row>
    <row r="111" spans="1:17" s="19" customFormat="1" ht="22.5" customHeight="1" thickBot="1">
      <c r="A111" s="37" t="s">
        <v>29</v>
      </c>
      <c r="B111" s="45" t="s">
        <v>29</v>
      </c>
      <c r="C111" s="9"/>
      <c r="D111" s="10"/>
      <c r="E111" s="11"/>
      <c r="F111" s="12" t="str">
        <f>IF(OR(B111=" ",B111=0)," ",IF(D111&gt;0,IF(AND(C111&gt;=0,D111&gt;0,(D111-C111)&gt;0),D111-C111-E111,"chyba"),"X"))</f>
        <v> </v>
      </c>
      <c r="G111" s="35" t="s">
        <v>30</v>
      </c>
      <c r="H111" s="14"/>
      <c r="I111" s="15"/>
      <c r="J111" s="15"/>
      <c r="K111" s="15"/>
      <c r="L111" s="15"/>
      <c r="M111" s="16"/>
      <c r="N111" s="17" t="str">
        <f t="shared" si="1"/>
        <v> </v>
      </c>
      <c r="O111" s="18" t="str">
        <f>IF(OR(B111=" ",B111=0)," ",IF(F111=" "," ",IF(F111="X"," ",IF(G111="N","N",F111+N111))))</f>
        <v> </v>
      </c>
      <c r="P111" s="47" t="str">
        <f>IF(AND(O111=" ",O112=" ")," ",IF(OR(AND(O111="N",O112="N"),AND(O111="N",O112=" "),AND(O111=" ",O112="N")),"nepl. pokus",IF(OR(O111=0,O112=0),MAX(O111:O112),MIN(O111:O112))))</f>
        <v> </v>
      </c>
      <c r="Q111" s="41" t="str">
        <f>IF(P111=" "," ",RANK(P111,$P$7:$P$135,1))</f>
        <v> </v>
      </c>
    </row>
    <row r="112" spans="1:17" s="19" customFormat="1" ht="22.5" customHeight="1" thickBot="1">
      <c r="A112" s="24"/>
      <c r="B112" s="46"/>
      <c r="C112" s="9"/>
      <c r="D112" s="10"/>
      <c r="E112" s="27"/>
      <c r="F112" s="28" t="str">
        <f>IF(OR(B111=" ",B111=0)," ",IF(D112&gt;0,IF(AND(C112&gt;=0,D112&gt;0,(D112-C112)&gt;0),D112-C112-E112,"chyba"),"X"))</f>
        <v> </v>
      </c>
      <c r="G112" s="36" t="s">
        <v>30</v>
      </c>
      <c r="H112" s="30"/>
      <c r="I112" s="31"/>
      <c r="J112" s="31"/>
      <c r="K112" s="31"/>
      <c r="L112" s="31"/>
      <c r="M112" s="32"/>
      <c r="N112" s="33" t="str">
        <f t="shared" si="1"/>
        <v> </v>
      </c>
      <c r="O112" s="34" t="str">
        <f>IF(OR(B111=" ",B111=0)," ",IF(F112=" "," ",IF(F112="X"," ",IF(G112="N","N",F112+N112))))</f>
        <v> </v>
      </c>
      <c r="P112" s="48"/>
      <c r="Q112" s="42"/>
    </row>
    <row r="113" spans="1:17" s="19" customFormat="1" ht="22.5" customHeight="1" thickBot="1">
      <c r="A113" s="37" t="s">
        <v>29</v>
      </c>
      <c r="B113" s="45" t="s">
        <v>29</v>
      </c>
      <c r="C113" s="9"/>
      <c r="D113" s="10"/>
      <c r="E113" s="11"/>
      <c r="F113" s="12" t="str">
        <f>IF(OR(B113=" ",B113=0)," ",IF(D113&gt;0,IF(AND(C113&gt;=0,D113&gt;0,(D113-C113)&gt;0),D113-C113-E113,"chyba"),"X"))</f>
        <v> </v>
      </c>
      <c r="G113" s="35" t="s">
        <v>30</v>
      </c>
      <c r="H113" s="14"/>
      <c r="I113" s="15"/>
      <c r="J113" s="15"/>
      <c r="K113" s="15"/>
      <c r="L113" s="15"/>
      <c r="M113" s="16"/>
      <c r="N113" s="17" t="str">
        <f t="shared" si="1"/>
        <v> </v>
      </c>
      <c r="O113" s="18" t="str">
        <f>IF(OR(B113=" ",B113=0)," ",IF(F113=" "," ",IF(F113="X"," ",IF(G113="N","N",F113+N113))))</f>
        <v> </v>
      </c>
      <c r="P113" s="47" t="str">
        <f>IF(AND(O113=" ",O114=" ")," ",IF(OR(AND(O113="N",O114="N"),AND(O113="N",O114=" "),AND(O113=" ",O114="N")),"nepl. pokus",IF(OR(O113=0,O114=0),MAX(O113:O114),MIN(O113:O114))))</f>
        <v> </v>
      </c>
      <c r="Q113" s="41" t="str">
        <f>IF(P113=" "," ",RANK(P113,$P$7:$P$135,1))</f>
        <v> </v>
      </c>
    </row>
    <row r="114" spans="1:17" s="19" customFormat="1" ht="22.5" customHeight="1" thickBot="1">
      <c r="A114" s="24"/>
      <c r="B114" s="46"/>
      <c r="C114" s="9"/>
      <c r="D114" s="10"/>
      <c r="E114" s="27"/>
      <c r="F114" s="28" t="str">
        <f>IF(OR(B113=" ",B113=0)," ",IF(D114&gt;0,IF(AND(C114&gt;=0,D114&gt;0,(D114-C114)&gt;0),D114-C114-E114,"chyba"),"X"))</f>
        <v> </v>
      </c>
      <c r="G114" s="36" t="s">
        <v>30</v>
      </c>
      <c r="H114" s="30"/>
      <c r="I114" s="31"/>
      <c r="J114" s="31"/>
      <c r="K114" s="31"/>
      <c r="L114" s="31"/>
      <c r="M114" s="32"/>
      <c r="N114" s="33" t="str">
        <f t="shared" si="1"/>
        <v> </v>
      </c>
      <c r="O114" s="34" t="str">
        <f>IF(OR(B113=" ",B113=0)," ",IF(F114=" "," ",IF(F114="X"," ",IF(G114="N","N",F114+N114))))</f>
        <v> </v>
      </c>
      <c r="P114" s="48"/>
      <c r="Q114" s="42"/>
    </row>
    <row r="115" spans="1:17" s="19" customFormat="1" ht="22.5" customHeight="1" thickBot="1">
      <c r="A115" s="37" t="s">
        <v>29</v>
      </c>
      <c r="B115" s="45"/>
      <c r="C115" s="9"/>
      <c r="D115" s="10"/>
      <c r="E115" s="11"/>
      <c r="F115" s="12" t="str">
        <f>IF(OR(B115=" ",B115=0)," ",IF(D115&gt;0,IF(AND(C115&gt;=0,D115&gt;0,(D115-C115)&gt;0),D115-C115-E115,"chyba"),"X"))</f>
        <v> </v>
      </c>
      <c r="G115" s="35" t="s">
        <v>30</v>
      </c>
      <c r="H115" s="14"/>
      <c r="I115" s="15"/>
      <c r="J115" s="15"/>
      <c r="K115" s="15"/>
      <c r="L115" s="15"/>
      <c r="M115" s="16"/>
      <c r="N115" s="17" t="str">
        <f t="shared" si="1"/>
        <v> </v>
      </c>
      <c r="O115" s="18" t="str">
        <f>IF(OR(B115=" ",B115=0)," ",IF(F115=" "," ",IF(F115="X"," ",IF(G115="N","N",F115+N115))))</f>
        <v> </v>
      </c>
      <c r="P115" s="47" t="str">
        <f>IF(AND(O115=" ",O116=" ")," ",IF(OR(AND(O115="N",O116="N"),AND(O115="N",O116=" "),AND(O115=" ",O116="N")),"nepl. pokus",IF(OR(O115=0,O116=0),MAX(O115:O116),MIN(O115:O116))))</f>
        <v> </v>
      </c>
      <c r="Q115" s="41" t="str">
        <f>IF(P115=" "," ",RANK(P115,$P$7:$P$135,1))</f>
        <v> </v>
      </c>
    </row>
    <row r="116" spans="1:17" s="19" customFormat="1" ht="22.5" customHeight="1" thickBot="1">
      <c r="A116" s="24"/>
      <c r="B116" s="46"/>
      <c r="C116" s="9"/>
      <c r="D116" s="10"/>
      <c r="E116" s="27"/>
      <c r="F116" s="28" t="str">
        <f>IF(OR(B115=" ",B115=0)," ",IF(D116&gt;0,IF(AND(C116&gt;=0,D116&gt;0,(D116-C116)&gt;0),D116-C116-E116,"chyba"),"X"))</f>
        <v> </v>
      </c>
      <c r="G116" s="36" t="s">
        <v>30</v>
      </c>
      <c r="H116" s="30"/>
      <c r="I116" s="31"/>
      <c r="J116" s="31"/>
      <c r="K116" s="31"/>
      <c r="L116" s="31"/>
      <c r="M116" s="32"/>
      <c r="N116" s="33" t="str">
        <f t="shared" si="1"/>
        <v> </v>
      </c>
      <c r="O116" s="34" t="str">
        <f>IF(OR(B115=" ",B115=0)," ",IF(F116=" "," ",IF(F116="X"," ",IF(G116="N","N",F116+N116))))</f>
        <v> </v>
      </c>
      <c r="P116" s="48"/>
      <c r="Q116" s="42"/>
    </row>
    <row r="117" spans="1:17" s="19" customFormat="1" ht="22.5" customHeight="1" thickBot="1">
      <c r="A117" s="77" t="str">
        <f>A1</f>
        <v>CELOSTÁTNÍ HRA PLAMEN</v>
      </c>
      <c r="B117" s="78"/>
      <c r="C117" s="78"/>
      <c r="D117" s="78"/>
      <c r="E117" s="78"/>
      <c r="F117" s="79" t="str">
        <f>F1</f>
        <v>Záměl</v>
      </c>
      <c r="G117" s="79"/>
      <c r="H117" s="79"/>
      <c r="I117" s="79"/>
      <c r="J117" s="79"/>
      <c r="K117" s="79"/>
      <c r="L117" s="79"/>
      <c r="M117" s="79"/>
      <c r="N117" s="79"/>
      <c r="O117" s="87" t="str">
        <f>O1</f>
        <v>10.října 2009</v>
      </c>
      <c r="P117" s="87"/>
      <c r="Q117" s="88"/>
    </row>
    <row r="118" spans="1:17" s="19" customFormat="1" ht="22.5" customHeight="1" thickBot="1" thickTop="1">
      <c r="A118" s="80" t="str">
        <f>A2</f>
        <v>ZPV</v>
      </c>
      <c r="B118" s="81"/>
      <c r="C118" s="81"/>
      <c r="D118" s="81"/>
      <c r="E118" s="81"/>
      <c r="F118" s="82" t="str">
        <f>F2</f>
        <v>Okresní kolo Plamen</v>
      </c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3"/>
    </row>
    <row r="119" spans="1:17" s="19" customFormat="1" ht="22.5" customHeight="1" thickBot="1">
      <c r="A119" s="84" t="s">
        <v>12</v>
      </c>
      <c r="B119" s="1" t="s">
        <v>14</v>
      </c>
      <c r="C119" s="56" t="s">
        <v>17</v>
      </c>
      <c r="D119" s="57"/>
      <c r="E119" s="57"/>
      <c r="F119" s="58"/>
      <c r="G119" s="59" t="s">
        <v>13</v>
      </c>
      <c r="H119" s="61" t="s">
        <v>16</v>
      </c>
      <c r="I119" s="62"/>
      <c r="J119" s="62"/>
      <c r="K119" s="62"/>
      <c r="L119" s="62"/>
      <c r="M119" s="63"/>
      <c r="N119" s="72" t="s">
        <v>18</v>
      </c>
      <c r="O119" s="49" t="s">
        <v>27</v>
      </c>
      <c r="P119" s="49" t="s">
        <v>10</v>
      </c>
      <c r="Q119" s="49" t="s">
        <v>11</v>
      </c>
    </row>
    <row r="120" spans="1:17" s="19" customFormat="1" ht="22.5" customHeight="1" thickBot="1">
      <c r="A120" s="85"/>
      <c r="B120" s="2" t="str">
        <f>B4</f>
        <v>mladší</v>
      </c>
      <c r="C120" s="64" t="s">
        <v>34</v>
      </c>
      <c r="D120" s="66" t="s">
        <v>35</v>
      </c>
      <c r="E120" s="68" t="s">
        <v>25</v>
      </c>
      <c r="F120" s="70" t="s">
        <v>0</v>
      </c>
      <c r="G120" s="60"/>
      <c r="H120" s="52" t="s">
        <v>24</v>
      </c>
      <c r="I120" s="54" t="s">
        <v>23</v>
      </c>
      <c r="J120" s="54" t="s">
        <v>22</v>
      </c>
      <c r="K120" s="54" t="s">
        <v>21</v>
      </c>
      <c r="L120" s="54" t="s">
        <v>20</v>
      </c>
      <c r="M120" s="75" t="s">
        <v>19</v>
      </c>
      <c r="N120" s="73"/>
      <c r="O120" s="50"/>
      <c r="P120" s="50"/>
      <c r="Q120" s="50"/>
    </row>
    <row r="121" spans="1:17" s="19" customFormat="1" ht="22.5" customHeight="1">
      <c r="A121" s="85"/>
      <c r="B121" s="43" t="s">
        <v>9</v>
      </c>
      <c r="C121" s="65"/>
      <c r="D121" s="67"/>
      <c r="E121" s="69"/>
      <c r="F121" s="71"/>
      <c r="G121" s="60"/>
      <c r="H121" s="53"/>
      <c r="I121" s="55"/>
      <c r="J121" s="55"/>
      <c r="K121" s="55"/>
      <c r="L121" s="55"/>
      <c r="M121" s="76"/>
      <c r="N121" s="74"/>
      <c r="O121" s="50"/>
      <c r="P121" s="50"/>
      <c r="Q121" s="50"/>
    </row>
    <row r="122" spans="1:17" s="19" customFormat="1" ht="22.5" customHeight="1" thickBot="1">
      <c r="A122" s="86"/>
      <c r="B122" s="44"/>
      <c r="C122" s="20" t="s">
        <v>7</v>
      </c>
      <c r="D122" s="21" t="s">
        <v>7</v>
      </c>
      <c r="E122" s="22" t="s">
        <v>26</v>
      </c>
      <c r="F122" s="23" t="s">
        <v>7</v>
      </c>
      <c r="G122" s="4" t="s">
        <v>8</v>
      </c>
      <c r="H122" s="5" t="s">
        <v>1</v>
      </c>
      <c r="I122" s="6" t="s">
        <v>2</v>
      </c>
      <c r="J122" s="6" t="s">
        <v>3</v>
      </c>
      <c r="K122" s="6" t="s">
        <v>4</v>
      </c>
      <c r="L122" s="6" t="s">
        <v>5</v>
      </c>
      <c r="M122" s="7" t="s">
        <v>6</v>
      </c>
      <c r="N122" s="8" t="s">
        <v>26</v>
      </c>
      <c r="O122" s="3" t="s">
        <v>7</v>
      </c>
      <c r="P122" s="3" t="s">
        <v>7</v>
      </c>
      <c r="Q122" s="51"/>
    </row>
    <row r="123" spans="1:17" s="19" customFormat="1" ht="22.5" customHeight="1" thickBot="1">
      <c r="A123" s="37" t="s">
        <v>29</v>
      </c>
      <c r="B123" s="45" t="s">
        <v>29</v>
      </c>
      <c r="C123" s="9"/>
      <c r="D123" s="10"/>
      <c r="E123" s="11"/>
      <c r="F123" s="12" t="str">
        <f>IF(OR(B123=" ",B123=0)," ",IF(D123&gt;0,IF(AND(C123&gt;=0,D123&gt;0,(D123-C123)&gt;0),D123-C123-E123,"chyba"),"X"))</f>
        <v> </v>
      </c>
      <c r="G123" s="35" t="s">
        <v>30</v>
      </c>
      <c r="H123" s="14"/>
      <c r="I123" s="15"/>
      <c r="J123" s="15"/>
      <c r="K123" s="15"/>
      <c r="L123" s="15"/>
      <c r="M123" s="16"/>
      <c r="N123" s="17" t="str">
        <f t="shared" si="1"/>
        <v> </v>
      </c>
      <c r="O123" s="18" t="str">
        <f>IF(OR(B123=" ",B123=0)," ",IF(F123=" "," ",IF(F123="X"," ",IF(G123="N","N",F123+N123))))</f>
        <v> </v>
      </c>
      <c r="P123" s="47" t="str">
        <f>IF(AND(O123=" ",O124=" ")," ",IF(OR(AND(O123="N",O124="N"),AND(O123="N",O124=" "),AND(O123=" ",O124="N")),"nepl. pokus",IF(OR(O123=0,O124=0),MAX(O123:O124),MIN(O123:O124))))</f>
        <v> </v>
      </c>
      <c r="Q123" s="41" t="str">
        <f>IF(P123=" "," ",RANK(P123,$P$7:$P$135,1))</f>
        <v> </v>
      </c>
    </row>
    <row r="124" spans="1:17" s="19" customFormat="1" ht="22.5" customHeight="1" thickBot="1">
      <c r="A124" s="24"/>
      <c r="B124" s="46"/>
      <c r="C124" s="9"/>
      <c r="D124" s="10"/>
      <c r="E124" s="27"/>
      <c r="F124" s="28" t="str">
        <f>IF(OR(B123=" ",B123=0)," ",IF(D124&gt;0,IF(AND(C124&gt;=0,D124&gt;0,(D124-C124)&gt;0),D124-C124-E124,"chyba"),"X"))</f>
        <v> </v>
      </c>
      <c r="G124" s="36" t="s">
        <v>30</v>
      </c>
      <c r="H124" s="30"/>
      <c r="I124" s="31"/>
      <c r="J124" s="31"/>
      <c r="K124" s="31"/>
      <c r="L124" s="31"/>
      <c r="M124" s="32"/>
      <c r="N124" s="33" t="str">
        <f t="shared" si="1"/>
        <v> </v>
      </c>
      <c r="O124" s="34" t="str">
        <f>IF(OR(B123=" ",B123=0)," ",IF(F124=" "," ",IF(F124="X"," ",IF(G124="N","N",F124+N124))))</f>
        <v> </v>
      </c>
      <c r="P124" s="48"/>
      <c r="Q124" s="42"/>
    </row>
    <row r="125" spans="1:17" s="19" customFormat="1" ht="22.5" customHeight="1" thickBot="1">
      <c r="A125" s="37" t="s">
        <v>29</v>
      </c>
      <c r="B125" s="45" t="s">
        <v>29</v>
      </c>
      <c r="C125" s="9"/>
      <c r="D125" s="10"/>
      <c r="E125" s="11"/>
      <c r="F125" s="12" t="str">
        <f>IF(OR(B125=" ",B125=0)," ",IF(D125&gt;0,IF(AND(C125&gt;=0,D125&gt;0,(D125-C125)&gt;0),D125-C125-E125,"chyba"),"X"))</f>
        <v> </v>
      </c>
      <c r="G125" s="35" t="s">
        <v>30</v>
      </c>
      <c r="H125" s="14"/>
      <c r="I125" s="15"/>
      <c r="J125" s="15"/>
      <c r="K125" s="15"/>
      <c r="L125" s="15"/>
      <c r="M125" s="16"/>
      <c r="N125" s="17" t="str">
        <f t="shared" si="1"/>
        <v> </v>
      </c>
      <c r="O125" s="18" t="str">
        <f>IF(OR(B125=" ",B125=0)," ",IF(F125=" "," ",IF(F125="X"," ",IF(G125="N","N",F125+N125))))</f>
        <v> </v>
      </c>
      <c r="P125" s="47" t="str">
        <f>IF(AND(O125=" ",O126=" ")," ",IF(OR(AND(O125="N",O126="N"),AND(O125="N",O126=" "),AND(O125=" ",O126="N")),"nepl. pokus",IF(OR(O125=0,O126=0),MAX(O125:O126),MIN(O125:O126))))</f>
        <v> </v>
      </c>
      <c r="Q125" s="41" t="str">
        <f>IF(P125=" "," ",RANK(P125,$P$7:$P$135,1))</f>
        <v> </v>
      </c>
    </row>
    <row r="126" spans="1:17" s="19" customFormat="1" ht="22.5" customHeight="1" thickBot="1">
      <c r="A126" s="24"/>
      <c r="B126" s="46"/>
      <c r="C126" s="9"/>
      <c r="D126" s="10"/>
      <c r="E126" s="27"/>
      <c r="F126" s="28" t="str">
        <f>IF(OR(B125=" ",B125=0)," ",IF(D126&gt;0,IF(AND(C126&gt;=0,D126&gt;0,(D126-C126)&gt;0),D126-C126-E126,"chyba"),"X"))</f>
        <v> </v>
      </c>
      <c r="G126" s="36" t="s">
        <v>30</v>
      </c>
      <c r="H126" s="30"/>
      <c r="I126" s="31"/>
      <c r="J126" s="31"/>
      <c r="K126" s="31"/>
      <c r="L126" s="31"/>
      <c r="M126" s="32"/>
      <c r="N126" s="33" t="str">
        <f t="shared" si="1"/>
        <v> </v>
      </c>
      <c r="O126" s="34" t="str">
        <f>IF(OR(B125=" ",B125=0)," ",IF(F126=" "," ",IF(F126="X"," ",IF(G126="N","N",F126+N126))))</f>
        <v> </v>
      </c>
      <c r="P126" s="48"/>
      <c r="Q126" s="42"/>
    </row>
    <row r="127" spans="1:17" s="19" customFormat="1" ht="22.5" customHeight="1" thickBot="1">
      <c r="A127" s="37" t="s">
        <v>29</v>
      </c>
      <c r="B127" s="45" t="s">
        <v>29</v>
      </c>
      <c r="C127" s="9"/>
      <c r="D127" s="10"/>
      <c r="E127" s="11"/>
      <c r="F127" s="12" t="str">
        <f>IF(OR(B127=" ",B127=0)," ",IF(D127&gt;0,IF(AND(C127&gt;=0,D127&gt;0,(D127-C127)&gt;0),D127-C127-E127,"chyba"),"X"))</f>
        <v> </v>
      </c>
      <c r="G127" s="35" t="s">
        <v>30</v>
      </c>
      <c r="H127" s="14"/>
      <c r="I127" s="15"/>
      <c r="J127" s="15"/>
      <c r="K127" s="15"/>
      <c r="L127" s="15"/>
      <c r="M127" s="16"/>
      <c r="N127" s="17" t="str">
        <f t="shared" si="1"/>
        <v> </v>
      </c>
      <c r="O127" s="18" t="str">
        <f>IF(OR(B127=" ",B127=0)," ",IF(F127=" "," ",IF(F127="X"," ",IF(G127="N","N",F127+N127))))</f>
        <v> </v>
      </c>
      <c r="P127" s="47" t="str">
        <f>IF(AND(O127=" ",O128=" ")," ",IF(OR(AND(O127="N",O128="N"),AND(O127="N",O128=" "),AND(O127=" ",O128="N")),"nepl. pokus",IF(OR(O127=0,O128=0),MAX(O127:O128),MIN(O127:O128))))</f>
        <v> </v>
      </c>
      <c r="Q127" s="41" t="str">
        <f>IF(P127=" "," ",RANK(P127,$P$7:$P$135,1))</f>
        <v> </v>
      </c>
    </row>
    <row r="128" spans="1:17" s="19" customFormat="1" ht="22.5" customHeight="1" thickBot="1">
      <c r="A128" s="24"/>
      <c r="B128" s="46"/>
      <c r="C128" s="9"/>
      <c r="D128" s="10"/>
      <c r="E128" s="27"/>
      <c r="F128" s="28" t="str">
        <f>IF(OR(B127=" ",B127=0)," ",IF(D128&gt;0,IF(AND(C128&gt;=0,D128&gt;0,(D128-C128)&gt;0),D128-C128-E128,"chyba"),"X"))</f>
        <v> </v>
      </c>
      <c r="G128" s="36" t="s">
        <v>30</v>
      </c>
      <c r="H128" s="30"/>
      <c r="I128" s="31"/>
      <c r="J128" s="31"/>
      <c r="K128" s="31"/>
      <c r="L128" s="31"/>
      <c r="M128" s="32"/>
      <c r="N128" s="33" t="str">
        <f t="shared" si="1"/>
        <v> </v>
      </c>
      <c r="O128" s="34" t="str">
        <f>IF(OR(B127=" ",B127=0)," ",IF(F128=" "," ",IF(F128="X"," ",IF(G128="N","N",F128+N128))))</f>
        <v> </v>
      </c>
      <c r="P128" s="48"/>
      <c r="Q128" s="42"/>
    </row>
    <row r="129" spans="1:17" s="19" customFormat="1" ht="22.5" customHeight="1" thickBot="1">
      <c r="A129" s="37" t="s">
        <v>29</v>
      </c>
      <c r="B129" s="45" t="s">
        <v>29</v>
      </c>
      <c r="C129" s="9"/>
      <c r="D129" s="10"/>
      <c r="E129" s="11"/>
      <c r="F129" s="12" t="str">
        <f>IF(OR(B129=" ",B129=0)," ",IF(D129&gt;0,IF(AND(C129&gt;=0,D129&gt;0,(D129-C129)&gt;0),D129-C129-E129,"chyba"),"X"))</f>
        <v> </v>
      </c>
      <c r="G129" s="35" t="s">
        <v>30</v>
      </c>
      <c r="H129" s="14"/>
      <c r="I129" s="15"/>
      <c r="J129" s="15"/>
      <c r="K129" s="15"/>
      <c r="L129" s="15"/>
      <c r="M129" s="16"/>
      <c r="N129" s="17" t="str">
        <f t="shared" si="1"/>
        <v> </v>
      </c>
      <c r="O129" s="18" t="str">
        <f>IF(OR(B129=" ",B129=0)," ",IF(F129=" "," ",IF(F129="X"," ",IF(G129="N","N",F129+N129))))</f>
        <v> </v>
      </c>
      <c r="P129" s="47" t="str">
        <f>IF(AND(O129=" ",O130=" ")," ",IF(OR(AND(O129="N",O130="N"),AND(O129="N",O130=" "),AND(O129=" ",O130="N")),"nepl. pokus",IF(OR(O129=0,O130=0),MAX(O129:O130),MIN(O129:O130))))</f>
        <v> </v>
      </c>
      <c r="Q129" s="41" t="str">
        <f>IF(P129=" "," ",RANK(P129,$P$7:$P$135,1))</f>
        <v> </v>
      </c>
    </row>
    <row r="130" spans="1:17" s="19" customFormat="1" ht="22.5" customHeight="1" thickBot="1">
      <c r="A130" s="24"/>
      <c r="B130" s="46"/>
      <c r="C130" s="9"/>
      <c r="D130" s="10"/>
      <c r="E130" s="27"/>
      <c r="F130" s="28" t="str">
        <f>IF(OR(B129=" ",B129=0)," ",IF(D130&gt;0,IF(AND(C130&gt;=0,D130&gt;0,(D130-C130)&gt;0),D130-C130-E130,"chyba"),"X"))</f>
        <v> </v>
      </c>
      <c r="G130" s="36" t="s">
        <v>30</v>
      </c>
      <c r="H130" s="30"/>
      <c r="I130" s="31"/>
      <c r="J130" s="31"/>
      <c r="K130" s="31"/>
      <c r="L130" s="31"/>
      <c r="M130" s="32"/>
      <c r="N130" s="33" t="str">
        <f t="shared" si="1"/>
        <v> </v>
      </c>
      <c r="O130" s="34" t="str">
        <f>IF(OR(B129=" ",B129=0)," ",IF(F130=" "," ",IF(F130="X"," ",IF(G130="N","N",F130+N130))))</f>
        <v> </v>
      </c>
      <c r="P130" s="48"/>
      <c r="Q130" s="42"/>
    </row>
    <row r="131" spans="1:17" s="19" customFormat="1" ht="22.5" customHeight="1" thickBot="1">
      <c r="A131" s="37" t="s">
        <v>29</v>
      </c>
      <c r="B131" s="45" t="s">
        <v>29</v>
      </c>
      <c r="C131" s="9"/>
      <c r="D131" s="10"/>
      <c r="E131" s="11"/>
      <c r="F131" s="12" t="str">
        <f>IF(OR(B131=" ",B131=0)," ",IF(D131&gt;0,IF(AND(C131&gt;=0,D131&gt;0,(D131-C131)&gt;0),D131-C131-E131,"chyba"),"X"))</f>
        <v> </v>
      </c>
      <c r="G131" s="35" t="s">
        <v>30</v>
      </c>
      <c r="H131" s="14"/>
      <c r="I131" s="15"/>
      <c r="J131" s="15"/>
      <c r="K131" s="15"/>
      <c r="L131" s="15"/>
      <c r="M131" s="16"/>
      <c r="N131" s="17" t="str">
        <f t="shared" si="1"/>
        <v> </v>
      </c>
      <c r="O131" s="18" t="str">
        <f>IF(OR(B131=" ",B131=0)," ",IF(F131=" "," ",IF(F131="X"," ",IF(G131="N","N",F131+N131))))</f>
        <v> </v>
      </c>
      <c r="P131" s="47" t="str">
        <f>IF(AND(O131=" ",O132=" ")," ",IF(OR(AND(O131="N",O132="N"),AND(O131="N",O132=" "),AND(O131=" ",O132="N")),"nepl. pokus",IF(OR(O131=0,O132=0),MAX(O131:O132),MIN(O131:O132))))</f>
        <v> </v>
      </c>
      <c r="Q131" s="41" t="str">
        <f>IF(P131=" "," ",RANK(P131,$P$7:$P$135,1))</f>
        <v> </v>
      </c>
    </row>
    <row r="132" spans="1:17" s="19" customFormat="1" ht="22.5" customHeight="1" thickBot="1">
      <c r="A132" s="24"/>
      <c r="B132" s="46"/>
      <c r="C132" s="9"/>
      <c r="D132" s="10"/>
      <c r="E132" s="27"/>
      <c r="F132" s="28" t="str">
        <f>IF(OR(B131=" ",B131=0)," ",IF(D132&gt;0,IF(AND(C132&gt;=0,D132&gt;0,(D132-C132)&gt;0),D132-C132-E132,"chyba"),"X"))</f>
        <v> </v>
      </c>
      <c r="G132" s="36" t="s">
        <v>30</v>
      </c>
      <c r="H132" s="30"/>
      <c r="I132" s="31"/>
      <c r="J132" s="31"/>
      <c r="K132" s="31"/>
      <c r="L132" s="31"/>
      <c r="M132" s="32"/>
      <c r="N132" s="33" t="str">
        <f t="shared" si="1"/>
        <v> </v>
      </c>
      <c r="O132" s="34" t="str">
        <f>IF(OR(B131=" ",B131=0)," ",IF(F132=" "," ",IF(F132="X"," ",IF(G132="N","N",F132+N132))))</f>
        <v> </v>
      </c>
      <c r="P132" s="48"/>
      <c r="Q132" s="42"/>
    </row>
    <row r="133" spans="1:17" s="19" customFormat="1" ht="22.5" customHeight="1" thickBot="1">
      <c r="A133" s="37" t="s">
        <v>29</v>
      </c>
      <c r="B133" s="45"/>
      <c r="C133" s="9"/>
      <c r="D133" s="10"/>
      <c r="E133" s="11"/>
      <c r="F133" s="12" t="str">
        <f>IF(OR(B133=" ",B133=0)," ",IF(D133&gt;0,IF(AND(C133&gt;=0,D133&gt;0,(D133-C133)&gt;0),D133-C133-E133,"chyba"),"X"))</f>
        <v> </v>
      </c>
      <c r="G133" s="35" t="s">
        <v>30</v>
      </c>
      <c r="H133" s="14"/>
      <c r="I133" s="15"/>
      <c r="J133" s="15"/>
      <c r="K133" s="15"/>
      <c r="L133" s="15"/>
      <c r="M133" s="16"/>
      <c r="N133" s="17" t="str">
        <f t="shared" si="1"/>
        <v> </v>
      </c>
      <c r="O133" s="18" t="str">
        <f>IF(OR(B133=" ",B133=0)," ",IF(F133=" "," ",IF(F133="X"," ",IF(G133="N","N",F133+N133))))</f>
        <v> </v>
      </c>
      <c r="P133" s="47" t="str">
        <f>IF(AND(O133=" ",O134=" ")," ",IF(OR(AND(O133="N",O134="N"),AND(O133="N",O134=" "),AND(O133=" ",O134="N")),"nepl. pokus",IF(OR(O133=0,O134=0),MAX(O133:O134),MIN(O133:O134))))</f>
        <v> </v>
      </c>
      <c r="Q133" s="41" t="str">
        <f>IF(P133=" "," ",RANK(P133,$P$7:$P$135,1))</f>
        <v> </v>
      </c>
    </row>
    <row r="134" spans="1:17" s="19" customFormat="1" ht="22.5" customHeight="1" thickBot="1">
      <c r="A134" s="24"/>
      <c r="B134" s="46"/>
      <c r="C134" s="9"/>
      <c r="D134" s="10"/>
      <c r="E134" s="27"/>
      <c r="F134" s="28" t="str">
        <f>IF(OR(B133=" ",B133=0)," ",IF(D134&gt;0,IF(AND(C134&gt;=0,D134&gt;0,(D134-C134)&gt;0),D134-C134-E134,"chyba"),"X"))</f>
        <v> </v>
      </c>
      <c r="G134" s="36" t="s">
        <v>30</v>
      </c>
      <c r="H134" s="30"/>
      <c r="I134" s="31"/>
      <c r="J134" s="31"/>
      <c r="K134" s="31"/>
      <c r="L134" s="31"/>
      <c r="M134" s="32"/>
      <c r="N134" s="33" t="str">
        <f t="shared" si="1"/>
        <v> </v>
      </c>
      <c r="O134" s="34" t="str">
        <f>IF(OR(B133=" ",B133=0)," ",IF(F134=" "," ",IF(F134="X"," ",IF(G134="N","N",F134+N134))))</f>
        <v> </v>
      </c>
      <c r="P134" s="48"/>
      <c r="Q134" s="42"/>
    </row>
    <row r="135" spans="1:17" s="19" customFormat="1" ht="22.5" customHeight="1" thickBot="1">
      <c r="A135" s="37" t="s">
        <v>29</v>
      </c>
      <c r="B135" s="45" t="s">
        <v>29</v>
      </c>
      <c r="C135" s="9"/>
      <c r="D135" s="10"/>
      <c r="E135" s="11"/>
      <c r="F135" s="12" t="str">
        <f>IF(OR(B135=" ",B135=0)," ",IF(D135&gt;0,IF(AND(C135&gt;=0,D135&gt;0,(D135-C135)&gt;0),D135-C135-E135,"chyba"),"X"))</f>
        <v> </v>
      </c>
      <c r="G135" s="35" t="s">
        <v>30</v>
      </c>
      <c r="H135" s="14"/>
      <c r="I135" s="15"/>
      <c r="J135" s="15"/>
      <c r="K135" s="15"/>
      <c r="L135" s="15"/>
      <c r="M135" s="16"/>
      <c r="N135" s="17" t="str">
        <f t="shared" si="1"/>
        <v> </v>
      </c>
      <c r="O135" s="18" t="str">
        <f>IF(OR(B135=" ",B135=0)," ",IF(F135=" "," ",IF(F135="X"," ",IF(G135="N","N",F135+N135))))</f>
        <v> </v>
      </c>
      <c r="P135" s="47" t="str">
        <f>IF(AND(O135=" ",O136=" ")," ",IF(OR(AND(O135="N",O136="N"),AND(O135="N",O136=" "),AND(O135=" ",O136="N")),"nepl. pokus",IF(OR(O135=0,O136=0),MAX(O135:O136),MIN(O135:O136))))</f>
        <v> </v>
      </c>
      <c r="Q135" s="41" t="str">
        <f>IF(P135=" "," ",RANK(P135,$P$7:$P$135,1))</f>
        <v> </v>
      </c>
    </row>
    <row r="136" spans="1:17" s="19" customFormat="1" ht="22.5" customHeight="1" thickBot="1">
      <c r="A136" s="24"/>
      <c r="B136" s="46"/>
      <c r="C136" s="9"/>
      <c r="D136" s="10"/>
      <c r="E136" s="27"/>
      <c r="F136" s="28" t="str">
        <f>IF(OR(B135=" ",B135=0)," ",IF(D136&gt;0,IF(AND(C136&gt;=0,D136&gt;0,(D136-C136)&gt;0),D136-C136-E136,"chyba"),"X"))</f>
        <v> </v>
      </c>
      <c r="G136" s="36" t="s">
        <v>30</v>
      </c>
      <c r="H136" s="30"/>
      <c r="I136" s="31"/>
      <c r="J136" s="31"/>
      <c r="K136" s="31"/>
      <c r="L136" s="31"/>
      <c r="M136" s="32"/>
      <c r="N136" s="33" t="str">
        <f t="shared" si="1"/>
        <v> </v>
      </c>
      <c r="O136" s="34" t="str">
        <f>IF(OR(B135=" ",B135=0)," ",IF(F136=" "," ",IF(F136="X"," ",IF(G136="N","N",F136+N136))))</f>
        <v> </v>
      </c>
      <c r="P136" s="48"/>
      <c r="Q136" s="42"/>
    </row>
    <row r="137" spans="1:17" ht="22.5" customHeight="1" thickBot="1">
      <c r="A137" s="37" t="s">
        <v>29</v>
      </c>
      <c r="B137" s="45" t="s">
        <v>29</v>
      </c>
      <c r="C137" s="9"/>
      <c r="D137" s="10"/>
      <c r="E137" s="11"/>
      <c r="F137" s="12" t="str">
        <f>IF(OR(B137=" ",B137=0)," ",IF(D137&gt;0,IF(AND(C137&gt;=0,D137&gt;0,(D137-C137)&gt;0),D137-C137-E137,"chyba"),"X"))</f>
        <v> </v>
      </c>
      <c r="G137" s="35" t="s">
        <v>30</v>
      </c>
      <c r="H137" s="14"/>
      <c r="I137" s="15"/>
      <c r="J137" s="15"/>
      <c r="K137" s="15"/>
      <c r="L137" s="15"/>
      <c r="M137" s="16"/>
      <c r="N137" s="17" t="str">
        <f t="shared" si="1"/>
        <v> </v>
      </c>
      <c r="O137" s="18" t="str">
        <f>IF(OR(B137=" ",B137=0)," ",IF(F137=" "," ",IF(F137="X"," ",IF(G137="N","N",F137+N137))))</f>
        <v> </v>
      </c>
      <c r="P137" s="47" t="str">
        <f>IF(AND(O137=" ",O138=" ")," ",IF(OR(AND(O137="N",O138="N"),AND(O137="N",O138=" "),AND(O137=" ",O138="N")),"nepl. pokus",IF(OR(O137=0,O138=0),MAX(O137:O138),MIN(O137:O138))))</f>
        <v> </v>
      </c>
      <c r="Q137" s="41" t="str">
        <f>IF(P137=" "," ",RANK(P137,$P$7:$P$135,1))</f>
        <v> </v>
      </c>
    </row>
    <row r="138" spans="1:17" ht="22.5" customHeight="1" thickBot="1">
      <c r="A138" s="24"/>
      <c r="B138" s="46"/>
      <c r="C138" s="9"/>
      <c r="D138" s="10"/>
      <c r="E138" s="27"/>
      <c r="F138" s="28" t="str">
        <f>IF(OR(B137=" ",B137=0)," ",IF(D138&gt;0,IF(AND(C138&gt;=0,D138&gt;0,(D138-C138)&gt;0),D138-C138-E138,"chyba"),"X"))</f>
        <v> </v>
      </c>
      <c r="G138" s="36" t="s">
        <v>30</v>
      </c>
      <c r="H138" s="30"/>
      <c r="I138" s="31"/>
      <c r="J138" s="31"/>
      <c r="K138" s="31"/>
      <c r="L138" s="31"/>
      <c r="M138" s="32"/>
      <c r="N138" s="33" t="str">
        <f t="shared" si="1"/>
        <v> </v>
      </c>
      <c r="O138" s="34" t="str">
        <f>IF(OR(B137=" ",B137=0)," ",IF(F138=" "," ",IF(F138="X"," ",IF(G138="N","N",F138+N138))))</f>
        <v> </v>
      </c>
      <c r="P138" s="48"/>
      <c r="Q138" s="42"/>
    </row>
    <row r="139" spans="1:17" ht="22.5" customHeight="1" thickBot="1">
      <c r="A139" s="37" t="s">
        <v>29</v>
      </c>
      <c r="B139" s="45"/>
      <c r="C139" s="9"/>
      <c r="D139" s="10"/>
      <c r="E139" s="11"/>
      <c r="F139" s="12" t="str">
        <f>IF(OR(B139=" ",B139=0)," ",IF(D139&gt;0,IF(AND(C139&gt;=0,D139&gt;0,(D139-C139)&gt;0),D139-C139-E139,"chyba"),"X"))</f>
        <v> </v>
      </c>
      <c r="G139" s="35" t="s">
        <v>30</v>
      </c>
      <c r="H139" s="14"/>
      <c r="I139" s="15"/>
      <c r="J139" s="15"/>
      <c r="K139" s="15"/>
      <c r="L139" s="15"/>
      <c r="M139" s="16"/>
      <c r="N139" s="17" t="str">
        <f t="shared" si="1"/>
        <v> </v>
      </c>
      <c r="O139" s="18" t="str">
        <f>IF(OR(B139=" ",B139=0)," ",IF(F139=" "," ",IF(F139="X"," ",IF(G139="N","N",F139+N139))))</f>
        <v> </v>
      </c>
      <c r="P139" s="47" t="str">
        <f>IF(AND(O139=" ",O140=" ")," ",IF(OR(AND(O139="N",O140="N"),AND(O139="N",O140=" "),AND(O139=" ",O140="N")),"nepl. pokus",IF(OR(O139=0,O140=0),MAX(O139:O140),MIN(O139:O140))))</f>
        <v> </v>
      </c>
      <c r="Q139" s="41" t="str">
        <f>IF(P139=" "," ",RANK(P139,$P$7:$P$135,1))</f>
        <v> </v>
      </c>
    </row>
    <row r="140" spans="1:17" ht="22.5" customHeight="1" thickBot="1">
      <c r="A140" s="24"/>
      <c r="B140" s="46"/>
      <c r="C140" s="39"/>
      <c r="D140" s="40"/>
      <c r="E140" s="27"/>
      <c r="F140" s="28" t="str">
        <f>IF(OR(B139=" ",B139=0)," ",IF(D140&gt;0,IF(AND(C140&gt;=0,D140&gt;0,(D140-C140)&gt;0),D140-C140-E140,"chyba"),"X"))</f>
        <v> </v>
      </c>
      <c r="G140" s="36" t="s">
        <v>30</v>
      </c>
      <c r="H140" s="30"/>
      <c r="I140" s="31"/>
      <c r="J140" s="31"/>
      <c r="K140" s="31"/>
      <c r="L140" s="31"/>
      <c r="M140" s="32"/>
      <c r="N140" s="33" t="str">
        <f t="shared" si="1"/>
        <v> </v>
      </c>
      <c r="O140" s="34" t="str">
        <f>IF(OR(B139=" ",B139=0)," ",IF(F140=" "," ",IF(F140="X"," ",IF(G140="N","N",F140+N140))))</f>
        <v> </v>
      </c>
      <c r="P140" s="48"/>
      <c r="Q140" s="42"/>
    </row>
  </sheetData>
  <sheetProtection sheet="1" objects="1" scenarios="1" selectLockedCells="1"/>
  <mergeCells count="300">
    <mergeCell ref="A1:E1"/>
    <mergeCell ref="F1:N1"/>
    <mergeCell ref="O1:Q1"/>
    <mergeCell ref="A2:E2"/>
    <mergeCell ref="F2:Q2"/>
    <mergeCell ref="Q7:Q8"/>
    <mergeCell ref="B7:B8"/>
    <mergeCell ref="F4:F5"/>
    <mergeCell ref="I4:I5"/>
    <mergeCell ref="B5:B6"/>
    <mergeCell ref="Q3:Q6"/>
    <mergeCell ref="O3:O5"/>
    <mergeCell ref="H3:M3"/>
    <mergeCell ref="P3:P5"/>
    <mergeCell ref="P7:P8"/>
    <mergeCell ref="Q9:Q10"/>
    <mergeCell ref="B11:B12"/>
    <mergeCell ref="P11:P12"/>
    <mergeCell ref="Q11:Q12"/>
    <mergeCell ref="B9:B10"/>
    <mergeCell ref="P9:P10"/>
    <mergeCell ref="A3:A6"/>
    <mergeCell ref="K4:K5"/>
    <mergeCell ref="G3:G5"/>
    <mergeCell ref="C3:F3"/>
    <mergeCell ref="C4:C5"/>
    <mergeCell ref="D4:D5"/>
    <mergeCell ref="E4:E5"/>
    <mergeCell ref="H4:H5"/>
    <mergeCell ref="J4:J5"/>
    <mergeCell ref="N3:N5"/>
    <mergeCell ref="L4:L5"/>
    <mergeCell ref="M4:M5"/>
    <mergeCell ref="B17:B18"/>
    <mergeCell ref="P17:P18"/>
    <mergeCell ref="Q17:Q18"/>
    <mergeCell ref="Q13:Q14"/>
    <mergeCell ref="B15:B16"/>
    <mergeCell ref="P15:P16"/>
    <mergeCell ref="Q15:Q16"/>
    <mergeCell ref="B13:B14"/>
    <mergeCell ref="P13:P14"/>
    <mergeCell ref="B21:B22"/>
    <mergeCell ref="P21:P22"/>
    <mergeCell ref="Q21:Q22"/>
    <mergeCell ref="B19:B20"/>
    <mergeCell ref="P19:P20"/>
    <mergeCell ref="Q19:Q20"/>
    <mergeCell ref="B31:B32"/>
    <mergeCell ref="P31:P32"/>
    <mergeCell ref="Q31:Q32"/>
    <mergeCell ref="B29:B30"/>
    <mergeCell ref="P29:P30"/>
    <mergeCell ref="Q29:Q30"/>
    <mergeCell ref="B35:B36"/>
    <mergeCell ref="P35:P36"/>
    <mergeCell ref="Q35:Q36"/>
    <mergeCell ref="B33:B34"/>
    <mergeCell ref="P33:P34"/>
    <mergeCell ref="Q33:Q34"/>
    <mergeCell ref="B39:B40"/>
    <mergeCell ref="P39:P40"/>
    <mergeCell ref="Q39:Q40"/>
    <mergeCell ref="B37:B38"/>
    <mergeCell ref="P37:P38"/>
    <mergeCell ref="Q37:Q38"/>
    <mergeCell ref="B43:B44"/>
    <mergeCell ref="P43:P44"/>
    <mergeCell ref="Q43:Q44"/>
    <mergeCell ref="B41:B42"/>
    <mergeCell ref="P41:P42"/>
    <mergeCell ref="Q41:Q42"/>
    <mergeCell ref="B53:B54"/>
    <mergeCell ref="P53:P54"/>
    <mergeCell ref="Q53:Q54"/>
    <mergeCell ref="B51:B52"/>
    <mergeCell ref="P51:P52"/>
    <mergeCell ref="Q51:Q52"/>
    <mergeCell ref="B57:B58"/>
    <mergeCell ref="P57:P58"/>
    <mergeCell ref="Q57:Q58"/>
    <mergeCell ref="B55:B56"/>
    <mergeCell ref="P55:P56"/>
    <mergeCell ref="Q55:Q56"/>
    <mergeCell ref="B61:B62"/>
    <mergeCell ref="P61:P62"/>
    <mergeCell ref="Q61:Q62"/>
    <mergeCell ref="B59:B60"/>
    <mergeCell ref="P59:P60"/>
    <mergeCell ref="Q59:Q60"/>
    <mergeCell ref="B65:B66"/>
    <mergeCell ref="P65:P66"/>
    <mergeCell ref="Q65:Q66"/>
    <mergeCell ref="B63:B64"/>
    <mergeCell ref="P63:P64"/>
    <mergeCell ref="Q63:Q64"/>
    <mergeCell ref="B75:B76"/>
    <mergeCell ref="P75:P76"/>
    <mergeCell ref="Q75:Q76"/>
    <mergeCell ref="B67:B68"/>
    <mergeCell ref="P67:P68"/>
    <mergeCell ref="Q67:Q68"/>
    <mergeCell ref="O69:Q69"/>
    <mergeCell ref="A70:E70"/>
    <mergeCell ref="F70:Q70"/>
    <mergeCell ref="A71:A74"/>
    <mergeCell ref="B79:B80"/>
    <mergeCell ref="P79:P80"/>
    <mergeCell ref="Q79:Q80"/>
    <mergeCell ref="B77:B78"/>
    <mergeCell ref="P77:P78"/>
    <mergeCell ref="Q77:Q78"/>
    <mergeCell ref="B83:B84"/>
    <mergeCell ref="P83:P84"/>
    <mergeCell ref="Q83:Q84"/>
    <mergeCell ref="B81:B82"/>
    <mergeCell ref="P81:P82"/>
    <mergeCell ref="Q81:Q82"/>
    <mergeCell ref="B87:B88"/>
    <mergeCell ref="P87:P88"/>
    <mergeCell ref="Q87:Q88"/>
    <mergeCell ref="B85:B86"/>
    <mergeCell ref="P85:P86"/>
    <mergeCell ref="Q85:Q86"/>
    <mergeCell ref="B91:B92"/>
    <mergeCell ref="P91:P92"/>
    <mergeCell ref="Q91:Q92"/>
    <mergeCell ref="B89:B90"/>
    <mergeCell ref="P89:P90"/>
    <mergeCell ref="Q89:Q90"/>
    <mergeCell ref="B101:B102"/>
    <mergeCell ref="P101:P102"/>
    <mergeCell ref="Q101:Q102"/>
    <mergeCell ref="B99:B100"/>
    <mergeCell ref="P99:P100"/>
    <mergeCell ref="Q99:Q100"/>
    <mergeCell ref="B105:B106"/>
    <mergeCell ref="P105:P106"/>
    <mergeCell ref="Q105:Q106"/>
    <mergeCell ref="B103:B104"/>
    <mergeCell ref="P103:P104"/>
    <mergeCell ref="Q103:Q104"/>
    <mergeCell ref="B109:B110"/>
    <mergeCell ref="P109:P110"/>
    <mergeCell ref="Q109:Q110"/>
    <mergeCell ref="B107:B108"/>
    <mergeCell ref="P107:P108"/>
    <mergeCell ref="Q107:Q108"/>
    <mergeCell ref="B113:B114"/>
    <mergeCell ref="P113:P114"/>
    <mergeCell ref="Q113:Q114"/>
    <mergeCell ref="B111:B112"/>
    <mergeCell ref="P111:P112"/>
    <mergeCell ref="Q111:Q112"/>
    <mergeCell ref="B123:B124"/>
    <mergeCell ref="P123:P124"/>
    <mergeCell ref="Q123:Q124"/>
    <mergeCell ref="B115:B116"/>
    <mergeCell ref="P115:P116"/>
    <mergeCell ref="Q115:Q116"/>
    <mergeCell ref="O117:Q117"/>
    <mergeCell ref="A118:E118"/>
    <mergeCell ref="F118:Q118"/>
    <mergeCell ref="A119:A122"/>
    <mergeCell ref="B127:B128"/>
    <mergeCell ref="P127:P128"/>
    <mergeCell ref="Q127:Q128"/>
    <mergeCell ref="B125:B126"/>
    <mergeCell ref="P125:P126"/>
    <mergeCell ref="Q125:Q126"/>
    <mergeCell ref="B131:B132"/>
    <mergeCell ref="P131:P132"/>
    <mergeCell ref="Q131:Q132"/>
    <mergeCell ref="B129:B130"/>
    <mergeCell ref="P129:P130"/>
    <mergeCell ref="Q129:Q130"/>
    <mergeCell ref="B135:B136"/>
    <mergeCell ref="P135:P136"/>
    <mergeCell ref="Q135:Q136"/>
    <mergeCell ref="B133:B134"/>
    <mergeCell ref="P133:P134"/>
    <mergeCell ref="Q133:Q134"/>
    <mergeCell ref="I26:I27"/>
    <mergeCell ref="A23:E23"/>
    <mergeCell ref="F23:N23"/>
    <mergeCell ref="O23:Q23"/>
    <mergeCell ref="A24:E24"/>
    <mergeCell ref="F24:Q24"/>
    <mergeCell ref="Q25:Q28"/>
    <mergeCell ref="A25:A28"/>
    <mergeCell ref="C25:F25"/>
    <mergeCell ref="G25:G27"/>
    <mergeCell ref="E48:E49"/>
    <mergeCell ref="N25:N27"/>
    <mergeCell ref="O25:O27"/>
    <mergeCell ref="P25:P27"/>
    <mergeCell ref="O47:O49"/>
    <mergeCell ref="P47:P49"/>
    <mergeCell ref="H25:M25"/>
    <mergeCell ref="E26:E27"/>
    <mergeCell ref="F26:F27"/>
    <mergeCell ref="H26:H27"/>
    <mergeCell ref="B27:B28"/>
    <mergeCell ref="A45:E45"/>
    <mergeCell ref="F45:N45"/>
    <mergeCell ref="O45:Q45"/>
    <mergeCell ref="J26:J27"/>
    <mergeCell ref="K26:K27"/>
    <mergeCell ref="L26:L27"/>
    <mergeCell ref="C26:C27"/>
    <mergeCell ref="D26:D27"/>
    <mergeCell ref="M26:M27"/>
    <mergeCell ref="A46:E46"/>
    <mergeCell ref="F46:Q46"/>
    <mergeCell ref="A47:A50"/>
    <mergeCell ref="C47:F47"/>
    <mergeCell ref="G47:G49"/>
    <mergeCell ref="H47:M47"/>
    <mergeCell ref="N47:N49"/>
    <mergeCell ref="L48:L49"/>
    <mergeCell ref="M48:M49"/>
    <mergeCell ref="Q47:Q50"/>
    <mergeCell ref="B49:B50"/>
    <mergeCell ref="A69:E69"/>
    <mergeCell ref="F69:N69"/>
    <mergeCell ref="H48:H49"/>
    <mergeCell ref="I48:I49"/>
    <mergeCell ref="J48:J49"/>
    <mergeCell ref="K48:K49"/>
    <mergeCell ref="C48:C49"/>
    <mergeCell ref="F48:F49"/>
    <mergeCell ref="D48:D49"/>
    <mergeCell ref="N71:N73"/>
    <mergeCell ref="K72:K73"/>
    <mergeCell ref="L72:L73"/>
    <mergeCell ref="M72:M73"/>
    <mergeCell ref="H72:H73"/>
    <mergeCell ref="I72:I73"/>
    <mergeCell ref="J72:J73"/>
    <mergeCell ref="C71:F71"/>
    <mergeCell ref="G71:G73"/>
    <mergeCell ref="H71:M71"/>
    <mergeCell ref="C72:C73"/>
    <mergeCell ref="D72:D73"/>
    <mergeCell ref="E72:E73"/>
    <mergeCell ref="F72:F73"/>
    <mergeCell ref="O95:O97"/>
    <mergeCell ref="P95:P97"/>
    <mergeCell ref="Q95:Q98"/>
    <mergeCell ref="B73:B74"/>
    <mergeCell ref="A93:E93"/>
    <mergeCell ref="F93:N93"/>
    <mergeCell ref="O93:Q93"/>
    <mergeCell ref="O71:O73"/>
    <mergeCell ref="P71:P73"/>
    <mergeCell ref="Q71:Q74"/>
    <mergeCell ref="D96:D97"/>
    <mergeCell ref="E96:E97"/>
    <mergeCell ref="F96:F97"/>
    <mergeCell ref="A94:E94"/>
    <mergeCell ref="F94:Q94"/>
    <mergeCell ref="A95:A98"/>
    <mergeCell ref="C95:F95"/>
    <mergeCell ref="G95:G97"/>
    <mergeCell ref="H95:M95"/>
    <mergeCell ref="N95:N97"/>
    <mergeCell ref="L96:L97"/>
    <mergeCell ref="M96:M97"/>
    <mergeCell ref="B97:B98"/>
    <mergeCell ref="A117:E117"/>
    <mergeCell ref="F117:N117"/>
    <mergeCell ref="H96:H97"/>
    <mergeCell ref="I96:I97"/>
    <mergeCell ref="J96:J97"/>
    <mergeCell ref="K96:K97"/>
    <mergeCell ref="C96:C97"/>
    <mergeCell ref="N119:N121"/>
    <mergeCell ref="K120:K121"/>
    <mergeCell ref="L120:L121"/>
    <mergeCell ref="M120:M121"/>
    <mergeCell ref="H120:H121"/>
    <mergeCell ref="I120:I121"/>
    <mergeCell ref="J120:J121"/>
    <mergeCell ref="C119:F119"/>
    <mergeCell ref="G119:G121"/>
    <mergeCell ref="H119:M119"/>
    <mergeCell ref="C120:C121"/>
    <mergeCell ref="D120:D121"/>
    <mergeCell ref="E120:E121"/>
    <mergeCell ref="F120:F121"/>
    <mergeCell ref="Q137:Q138"/>
    <mergeCell ref="Q139:Q140"/>
    <mergeCell ref="B121:B122"/>
    <mergeCell ref="B137:B138"/>
    <mergeCell ref="B139:B140"/>
    <mergeCell ref="P137:P138"/>
    <mergeCell ref="P139:P140"/>
    <mergeCell ref="O119:O121"/>
    <mergeCell ref="P119:P121"/>
    <mergeCell ref="Q119:Q12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tabSelected="1" workbookViewId="0" topLeftCell="A1">
      <selection activeCell="M66" sqref="M66"/>
    </sheetView>
  </sheetViews>
  <sheetFormatPr defaultColWidth="9.140625" defaultRowHeight="12.75"/>
  <cols>
    <col min="1" max="1" width="6.140625" style="0" customWidth="1"/>
    <col min="2" max="2" width="18.00390625" style="0" customWidth="1"/>
    <col min="3" max="3" width="11.140625" style="0" customWidth="1"/>
    <col min="4" max="4" width="10.7109375" style="0" customWidth="1"/>
    <col min="5" max="5" width="10.28125" style="0" customWidth="1"/>
    <col min="6" max="6" width="11.421875" style="0" customWidth="1"/>
    <col min="7" max="7" width="4.8515625" style="0" customWidth="1"/>
    <col min="8" max="8" width="5.7109375" style="0" customWidth="1"/>
    <col min="9" max="9" width="4.8515625" style="0" customWidth="1"/>
    <col min="10" max="11" width="4.28125" style="0" customWidth="1"/>
    <col min="12" max="12" width="3.8515625" style="0" customWidth="1"/>
    <col min="13" max="13" width="4.00390625" style="0" customWidth="1"/>
    <col min="15" max="15" width="10.421875" style="0" customWidth="1"/>
    <col min="16" max="16" width="10.140625" style="0" customWidth="1"/>
  </cols>
  <sheetData>
    <row r="1" spans="1:17" ht="29.25" customHeight="1" thickBot="1">
      <c r="A1" s="89" t="s">
        <v>28</v>
      </c>
      <c r="B1" s="90"/>
      <c r="C1" s="90"/>
      <c r="D1" s="90"/>
      <c r="E1" s="90"/>
      <c r="F1" s="91" t="s">
        <v>33</v>
      </c>
      <c r="G1" s="91"/>
      <c r="H1" s="91"/>
      <c r="I1" s="91"/>
      <c r="J1" s="91"/>
      <c r="K1" s="91"/>
      <c r="L1" s="91"/>
      <c r="M1" s="91"/>
      <c r="N1" s="91"/>
      <c r="O1" s="92" t="s">
        <v>36</v>
      </c>
      <c r="P1" s="92"/>
      <c r="Q1" s="93"/>
    </row>
    <row r="2" spans="1:17" ht="29.25" thickBot="1" thickTop="1">
      <c r="A2" s="94" t="s">
        <v>15</v>
      </c>
      <c r="B2" s="95"/>
      <c r="C2" s="95"/>
      <c r="D2" s="95"/>
      <c r="E2" s="95"/>
      <c r="F2" s="96" t="s">
        <v>31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26.25" customHeight="1" thickBot="1">
      <c r="A3" s="84" t="s">
        <v>12</v>
      </c>
      <c r="B3" s="1" t="s">
        <v>14</v>
      </c>
      <c r="C3" s="56" t="s">
        <v>17</v>
      </c>
      <c r="D3" s="57"/>
      <c r="E3" s="57"/>
      <c r="F3" s="58"/>
      <c r="G3" s="59" t="s">
        <v>13</v>
      </c>
      <c r="H3" s="61" t="s">
        <v>16</v>
      </c>
      <c r="I3" s="62"/>
      <c r="J3" s="62"/>
      <c r="K3" s="62"/>
      <c r="L3" s="62"/>
      <c r="M3" s="63"/>
      <c r="N3" s="72" t="s">
        <v>18</v>
      </c>
      <c r="O3" s="49" t="s">
        <v>27</v>
      </c>
      <c r="P3" s="49" t="s">
        <v>10</v>
      </c>
      <c r="Q3" s="49" t="s">
        <v>11</v>
      </c>
    </row>
    <row r="4" spans="1:17" ht="30" customHeight="1" thickBot="1">
      <c r="A4" s="85"/>
      <c r="B4" s="38" t="s">
        <v>55</v>
      </c>
      <c r="C4" s="64" t="s">
        <v>34</v>
      </c>
      <c r="D4" s="66" t="s">
        <v>35</v>
      </c>
      <c r="E4" s="68" t="s">
        <v>25</v>
      </c>
      <c r="F4" s="70" t="s">
        <v>0</v>
      </c>
      <c r="G4" s="60"/>
      <c r="H4" s="52" t="s">
        <v>24</v>
      </c>
      <c r="I4" s="54" t="s">
        <v>23</v>
      </c>
      <c r="J4" s="54" t="s">
        <v>22</v>
      </c>
      <c r="K4" s="54" t="s">
        <v>21</v>
      </c>
      <c r="L4" s="54" t="s">
        <v>20</v>
      </c>
      <c r="M4" s="75" t="s">
        <v>19</v>
      </c>
      <c r="N4" s="73"/>
      <c r="O4" s="50"/>
      <c r="P4" s="50"/>
      <c r="Q4" s="50"/>
    </row>
    <row r="5" spans="1:17" ht="30.75" customHeight="1">
      <c r="A5" s="85"/>
      <c r="B5" s="43" t="s">
        <v>9</v>
      </c>
      <c r="C5" s="65"/>
      <c r="D5" s="67"/>
      <c r="E5" s="69"/>
      <c r="F5" s="71"/>
      <c r="G5" s="60"/>
      <c r="H5" s="53"/>
      <c r="I5" s="55"/>
      <c r="J5" s="55"/>
      <c r="K5" s="55"/>
      <c r="L5" s="55"/>
      <c r="M5" s="76"/>
      <c r="N5" s="74"/>
      <c r="O5" s="50"/>
      <c r="P5" s="50"/>
      <c r="Q5" s="50"/>
    </row>
    <row r="6" spans="1:17" ht="21" customHeight="1" thickBot="1">
      <c r="A6" s="86"/>
      <c r="B6" s="44"/>
      <c r="C6" s="20" t="s">
        <v>7</v>
      </c>
      <c r="D6" s="21" t="s">
        <v>7</v>
      </c>
      <c r="E6" s="22" t="s">
        <v>26</v>
      </c>
      <c r="F6" s="23" t="s">
        <v>7</v>
      </c>
      <c r="G6" s="4" t="s">
        <v>8</v>
      </c>
      <c r="H6" s="5" t="s">
        <v>1</v>
      </c>
      <c r="I6" s="6" t="s">
        <v>2</v>
      </c>
      <c r="J6" s="6" t="s">
        <v>3</v>
      </c>
      <c r="K6" s="6" t="s">
        <v>4</v>
      </c>
      <c r="L6" s="6" t="s">
        <v>5</v>
      </c>
      <c r="M6" s="7" t="s">
        <v>6</v>
      </c>
      <c r="N6" s="8" t="s">
        <v>26</v>
      </c>
      <c r="O6" s="3" t="s">
        <v>7</v>
      </c>
      <c r="P6" s="3" t="s">
        <v>7</v>
      </c>
      <c r="Q6" s="51"/>
    </row>
    <row r="7" spans="1:17" s="19" customFormat="1" ht="22.5" customHeight="1">
      <c r="A7" s="37">
        <v>19</v>
      </c>
      <c r="B7" s="45" t="s">
        <v>56</v>
      </c>
      <c r="C7" s="9">
        <v>0.09027777777777778</v>
      </c>
      <c r="D7" s="10">
        <v>0.1061226851851852</v>
      </c>
      <c r="E7" s="11">
        <v>0</v>
      </c>
      <c r="F7" s="12">
        <f>IF(OR(B7=" ",B7=0)," ",IF(D7&gt;0,IF(AND(C7&gt;=0,D7&gt;0,(D7-C7)&gt;0),D7-C7-E7,"chyba"),"X"))</f>
        <v>0.01584490740740742</v>
      </c>
      <c r="G7" s="13" t="s">
        <v>30</v>
      </c>
      <c r="H7" s="14">
        <v>8</v>
      </c>
      <c r="I7" s="15">
        <v>5</v>
      </c>
      <c r="J7" s="15">
        <v>9</v>
      </c>
      <c r="K7" s="15">
        <v>5</v>
      </c>
      <c r="L7" s="15">
        <v>1</v>
      </c>
      <c r="M7" s="16">
        <v>0</v>
      </c>
      <c r="N7" s="17">
        <f>IF(F7=" "," ",SUM(H7:M7)/1440)</f>
        <v>0.019444444444444445</v>
      </c>
      <c r="O7" s="18">
        <f>IF(OR(B7=" ",B7=0)," ",IF(F7=" "," ",IF(F7="X"," ",IF(G7="N","N",F7+N7))))</f>
        <v>0.03528935185185186</v>
      </c>
      <c r="P7" s="47">
        <f>IF(AND(O7=" ",O8=" ")," ",IF(OR(AND(O7="N",O8="N"),AND(O7="N",O8=" "),AND(O7=" ",O8="N")),"nepl. pokus",IF(OR(O7=0,O8=0),MAX(O7:O8),MIN(O7:O8))))</f>
        <v>0.03528935185185186</v>
      </c>
      <c r="Q7" s="41">
        <f>IF(P7=" "," ",RANK(P7,$P$7:$P$135,1))</f>
        <v>20</v>
      </c>
    </row>
    <row r="8" spans="1:17" s="19" customFormat="1" ht="22.5" customHeight="1" thickBot="1">
      <c r="A8" s="24"/>
      <c r="B8" s="46"/>
      <c r="C8" s="25"/>
      <c r="D8" s="26"/>
      <c r="E8" s="27"/>
      <c r="F8" s="28" t="str">
        <f>IF(OR(B7=" ",B7=0)," ",IF(D8&gt;0,IF(AND(C8&gt;=0,D8&gt;0,(D8-C8)&gt;0),D8-C8-E8,"chyba"),"X"))</f>
        <v>X</v>
      </c>
      <c r="G8" s="29" t="s">
        <v>30</v>
      </c>
      <c r="H8" s="30"/>
      <c r="I8" s="31"/>
      <c r="J8" s="31"/>
      <c r="K8" s="31"/>
      <c r="L8" s="31"/>
      <c r="M8" s="32"/>
      <c r="N8" s="33">
        <f>IF(F8=" "," ",SUM(H8:M8)/1440)</f>
        <v>0</v>
      </c>
      <c r="O8" s="34" t="str">
        <f>IF(OR(B7=" ",B7=0)," ",IF(F8=" "," ",IF(F8="X"," ",IF(G8="N","N",F8+N8))))</f>
        <v> </v>
      </c>
      <c r="P8" s="48"/>
      <c r="Q8" s="42"/>
    </row>
    <row r="9" spans="1:17" s="19" customFormat="1" ht="22.5" customHeight="1">
      <c r="A9" s="37">
        <v>20</v>
      </c>
      <c r="B9" s="45" t="s">
        <v>57</v>
      </c>
      <c r="C9" s="9">
        <v>0.09375</v>
      </c>
      <c r="D9" s="10">
        <v>0.10790509259259258</v>
      </c>
      <c r="E9" s="11">
        <v>0.001365740740740741</v>
      </c>
      <c r="F9" s="12">
        <f>IF(OR(B9=" ",B9=0)," ",IF(D9&gt;0,IF(AND(C9&gt;=0,D9&gt;0,(D9-C9)&gt;0),D9-C9-E9,"chyba"),"X"))</f>
        <v>0.01278935185185184</v>
      </c>
      <c r="G9" s="35" t="s">
        <v>30</v>
      </c>
      <c r="H9" s="14">
        <v>6</v>
      </c>
      <c r="I9" s="15">
        <v>5</v>
      </c>
      <c r="J9" s="15">
        <v>0</v>
      </c>
      <c r="K9" s="15">
        <v>0</v>
      </c>
      <c r="L9" s="15">
        <v>3</v>
      </c>
      <c r="M9" s="16">
        <v>0</v>
      </c>
      <c r="N9" s="17">
        <f>IF(F9=" "," ",SUM(H9:M9)/1440)</f>
        <v>0.009722222222222222</v>
      </c>
      <c r="O9" s="18">
        <f>IF(OR(B9=" ",B9=0)," ",IF(F9=" "," ",IF(F9="X"," ",IF(G9="N","N",F9+N9))))</f>
        <v>0.022511574074074062</v>
      </c>
      <c r="P9" s="47">
        <f>IF(AND(O9=" ",O10=" ")," ",IF(OR(AND(O9="N",O10="N"),AND(O9="N",O10=" "),AND(O9=" ",O10="N")),"nepl. pokus",IF(OR(O9=0,O10=0),MAX(O9:O10),MIN(O9:O10))))</f>
        <v>0.022511574074074062</v>
      </c>
      <c r="Q9" s="41">
        <f>IF(P9=" "," ",RANK(P9,$P$7:$P$135,1))</f>
        <v>6</v>
      </c>
    </row>
    <row r="10" spans="1:17" s="19" customFormat="1" ht="22.5" customHeight="1" thickBot="1">
      <c r="A10" s="24"/>
      <c r="B10" s="46"/>
      <c r="C10" s="25"/>
      <c r="D10" s="26"/>
      <c r="E10" s="27"/>
      <c r="F10" s="28" t="str">
        <f>IF(OR(B9=" ",B9=0)," ",IF(D10&gt;0,IF(AND(C10&gt;=0,D10&gt;0,(D10-C10)&gt;0),D10-C10-E10,"chyba"),"X"))</f>
        <v>X</v>
      </c>
      <c r="G10" s="36" t="s">
        <v>30</v>
      </c>
      <c r="H10" s="30"/>
      <c r="I10" s="31"/>
      <c r="J10" s="31"/>
      <c r="K10" s="31"/>
      <c r="L10" s="31"/>
      <c r="M10" s="32"/>
      <c r="N10" s="33">
        <f>IF(F10=" "," ",SUM(H10:M10)/1440)</f>
        <v>0</v>
      </c>
      <c r="O10" s="34" t="str">
        <f>IF(OR(B9=" ",B9=0)," ",IF(F10=" "," ",IF(F10="X"," ",IF(G10="N","N",F10+N10))))</f>
        <v> </v>
      </c>
      <c r="P10" s="48"/>
      <c r="Q10" s="42"/>
    </row>
    <row r="11" spans="1:17" s="19" customFormat="1" ht="22.5" customHeight="1">
      <c r="A11" s="37">
        <v>21</v>
      </c>
      <c r="B11" s="45" t="s">
        <v>58</v>
      </c>
      <c r="C11" s="9">
        <v>0.09722222222222222</v>
      </c>
      <c r="D11" s="10">
        <v>0.11081018518518519</v>
      </c>
      <c r="E11" s="11">
        <v>0</v>
      </c>
      <c r="F11" s="12">
        <f>IF(OR(B11=" ",B11=0)," ",IF(D11&gt;0,IF(AND(C11&gt;=0,D11&gt;0,(D11-C11)&gt;0),D11-C11-E11,"chyba"),"X"))</f>
        <v>0.013587962962962968</v>
      </c>
      <c r="G11" s="35" t="s">
        <v>30</v>
      </c>
      <c r="H11" s="14">
        <v>6</v>
      </c>
      <c r="I11" s="15">
        <v>5</v>
      </c>
      <c r="J11" s="15">
        <v>0</v>
      </c>
      <c r="K11" s="15">
        <v>10</v>
      </c>
      <c r="L11" s="15">
        <v>1</v>
      </c>
      <c r="M11" s="16">
        <v>0</v>
      </c>
      <c r="N11" s="17">
        <f aca="true" t="shared" si="0" ref="N11:N92">IF(F11=" "," ",SUM(H11:M11)/1440)</f>
        <v>0.015277777777777777</v>
      </c>
      <c r="O11" s="18">
        <f>IF(OR(B11=" ",B11=0)," ",IF(F11=" "," ",IF(F11="X"," ",IF(G11="N","N",F11+N11))))</f>
        <v>0.028865740740740747</v>
      </c>
      <c r="P11" s="47">
        <f>IF(AND(O11=" ",O12=" ")," ",IF(OR(AND(O11="N",O12="N"),AND(O11="N",O12=" "),AND(O11=" ",O12="N")),"nepl. pokus",IF(OR(O11=0,O12=0),MAX(O11:O12),MIN(O11:O12))))</f>
        <v>0.028865740740740747</v>
      </c>
      <c r="Q11" s="41">
        <f>IF(P11=" "," ",RANK(P11,$P$7:$P$135,1))</f>
        <v>12</v>
      </c>
    </row>
    <row r="12" spans="1:17" s="19" customFormat="1" ht="22.5" customHeight="1" thickBot="1">
      <c r="A12" s="24"/>
      <c r="B12" s="46"/>
      <c r="C12" s="25"/>
      <c r="D12" s="26"/>
      <c r="E12" s="27"/>
      <c r="F12" s="28" t="str">
        <f>IF(OR(B11=" ",B11=0)," ",IF(D12&gt;0,IF(AND(C12&gt;=0,D12&gt;0,(D12-C12)&gt;0),D12-C12-E12,"chyba"),"X"))</f>
        <v>X</v>
      </c>
      <c r="G12" s="36" t="s">
        <v>30</v>
      </c>
      <c r="H12" s="30"/>
      <c r="I12" s="31"/>
      <c r="J12" s="31"/>
      <c r="K12" s="31"/>
      <c r="L12" s="31"/>
      <c r="M12" s="32"/>
      <c r="N12" s="33">
        <f t="shared" si="0"/>
        <v>0</v>
      </c>
      <c r="O12" s="34" t="str">
        <f>IF(OR(B11=" ",B11=0)," ",IF(F12=" "," ",IF(F12="X"," ",IF(G12="N","N",F12+N12))))</f>
        <v> </v>
      </c>
      <c r="P12" s="48"/>
      <c r="Q12" s="42"/>
    </row>
    <row r="13" spans="1:17" s="19" customFormat="1" ht="22.5" customHeight="1">
      <c r="A13" s="37">
        <v>22</v>
      </c>
      <c r="B13" s="45" t="s">
        <v>59</v>
      </c>
      <c r="C13" s="9">
        <v>0.10069444444444443</v>
      </c>
      <c r="D13" s="10">
        <v>0.11649305555555556</v>
      </c>
      <c r="E13" s="11">
        <v>0</v>
      </c>
      <c r="F13" s="12">
        <f>IF(OR(B13=" ",B13=0)," ",IF(D13&gt;0,IF(AND(C13&gt;=0,D13&gt;0,(D13-C13)&gt;0),D13-C13-E13,"chyba"),"X"))</f>
        <v>0.015798611111111124</v>
      </c>
      <c r="G13" s="35" t="s">
        <v>30</v>
      </c>
      <c r="H13" s="14">
        <v>9</v>
      </c>
      <c r="I13" s="15">
        <v>10</v>
      </c>
      <c r="J13" s="15">
        <v>3</v>
      </c>
      <c r="K13" s="15">
        <v>0</v>
      </c>
      <c r="L13" s="15">
        <v>3</v>
      </c>
      <c r="M13" s="16">
        <v>0</v>
      </c>
      <c r="N13" s="17">
        <f t="shared" si="0"/>
        <v>0.017361111111111112</v>
      </c>
      <c r="O13" s="18">
        <f>IF(OR(B13=" ",B13=0)," ",IF(F13=" "," ",IF(F13="X"," ",IF(G13="N","N",F13+N13))))</f>
        <v>0.033159722222222236</v>
      </c>
      <c r="P13" s="47">
        <f>IF(AND(O13=" ",O14=" ")," ",IF(OR(AND(O13="N",O14="N"),AND(O13="N",O14=" "),AND(O13=" ",O14="N")),"nepl. pokus",IF(OR(O13=0,O14=0),MAX(O13:O14),MIN(O13:O14))))</f>
        <v>0.033159722222222236</v>
      </c>
      <c r="Q13" s="41">
        <f>IF(P13=" "," ",RANK(P13,$P$7:$P$135,1))</f>
        <v>18</v>
      </c>
    </row>
    <row r="14" spans="1:17" s="19" customFormat="1" ht="22.5" customHeight="1" thickBot="1">
      <c r="A14" s="24"/>
      <c r="B14" s="46"/>
      <c r="C14" s="25"/>
      <c r="D14" s="26"/>
      <c r="E14" s="27"/>
      <c r="F14" s="28" t="str">
        <f>IF(OR(B13=" ",B13=0)," ",IF(D14&gt;0,IF(AND(C14&gt;=0,D14&gt;0,(D14-C14)&gt;0),D14-C14-E14,"chyba"),"X"))</f>
        <v>X</v>
      </c>
      <c r="G14" s="36" t="s">
        <v>30</v>
      </c>
      <c r="H14" s="30"/>
      <c r="I14" s="31"/>
      <c r="J14" s="31"/>
      <c r="K14" s="31"/>
      <c r="L14" s="31"/>
      <c r="M14" s="32"/>
      <c r="N14" s="33">
        <f t="shared" si="0"/>
        <v>0</v>
      </c>
      <c r="O14" s="34" t="str">
        <f>IF(OR(B13=" ",B13=0)," ",IF(F14=" "," ",IF(F14="X"," ",IF(G14="N","N",F14+N14))))</f>
        <v> </v>
      </c>
      <c r="P14" s="48"/>
      <c r="Q14" s="42"/>
    </row>
    <row r="15" spans="1:17" s="19" customFormat="1" ht="22.5" customHeight="1">
      <c r="A15" s="37">
        <v>23</v>
      </c>
      <c r="B15" s="45" t="s">
        <v>60</v>
      </c>
      <c r="C15" s="9">
        <v>0.10416666666666667</v>
      </c>
      <c r="D15" s="10">
        <v>0.11709490740740741</v>
      </c>
      <c r="E15" s="11">
        <v>0.0023263888888888887</v>
      </c>
      <c r="F15" s="12">
        <f>IF(OR(B15=" ",B15=0)," ",IF(D15&gt;0,IF(AND(C15&gt;=0,D15&gt;0,(D15-C15)&gt;0),D15-C15-E15,"chyba"),"X"))</f>
        <v>0.010601851851851852</v>
      </c>
      <c r="G15" s="35" t="s">
        <v>30</v>
      </c>
      <c r="H15" s="14">
        <v>7</v>
      </c>
      <c r="I15" s="15">
        <v>5</v>
      </c>
      <c r="J15" s="15">
        <v>3</v>
      </c>
      <c r="K15" s="15">
        <v>0</v>
      </c>
      <c r="L15" s="15">
        <v>0</v>
      </c>
      <c r="M15" s="16">
        <v>0</v>
      </c>
      <c r="N15" s="17">
        <f t="shared" si="0"/>
        <v>0.010416666666666666</v>
      </c>
      <c r="O15" s="18">
        <f>IF(OR(B15=" ",B15=0)," ",IF(F15=" "," ",IF(F15="X"," ",IF(G15="N","N",F15+N15))))</f>
        <v>0.02101851851851852</v>
      </c>
      <c r="P15" s="47">
        <f>IF(AND(O15=" ",O16=" ")," ",IF(OR(AND(O15="N",O16="N"),AND(O15="N",O16=" "),AND(O15=" ",O16="N")),"nepl. pokus",IF(OR(O15=0,O16=0),MAX(O15:O16),MIN(O15:O16))))</f>
        <v>0.02101851851851852</v>
      </c>
      <c r="Q15" s="41">
        <f>IF(P15=" "," ",RANK(P15,$P$7:$P$135,1))</f>
        <v>3</v>
      </c>
    </row>
    <row r="16" spans="1:17" s="19" customFormat="1" ht="22.5" customHeight="1" thickBot="1">
      <c r="A16" s="24"/>
      <c r="B16" s="46"/>
      <c r="C16" s="25">
        <v>0.1076388888888889</v>
      </c>
      <c r="D16" s="26">
        <v>0.12135416666666667</v>
      </c>
      <c r="E16" s="27">
        <v>0</v>
      </c>
      <c r="F16" s="28">
        <f>IF(OR(B15=" ",B15=0)," ",IF(D16&gt;0,IF(AND(C16&gt;=0,D16&gt;0,(D16-C16)&gt;0),D16-C16-E16,"chyba"),"X"))</f>
        <v>0.01371527777777777</v>
      </c>
      <c r="G16" s="36" t="s">
        <v>30</v>
      </c>
      <c r="H16" s="30">
        <v>10</v>
      </c>
      <c r="I16" s="31">
        <v>5</v>
      </c>
      <c r="J16" s="31">
        <v>0</v>
      </c>
      <c r="K16" s="31">
        <v>0</v>
      </c>
      <c r="L16" s="31">
        <v>3</v>
      </c>
      <c r="M16" s="32">
        <v>0</v>
      </c>
      <c r="N16" s="33">
        <f t="shared" si="0"/>
        <v>0.0125</v>
      </c>
      <c r="O16" s="34">
        <f>IF(OR(B15=" ",B15=0)," ",IF(F16=" "," ",IF(F16="X"," ",IF(G16="N","N",F16+N16))))</f>
        <v>0.02621527777777777</v>
      </c>
      <c r="P16" s="48"/>
      <c r="Q16" s="42"/>
    </row>
    <row r="17" spans="1:17" s="19" customFormat="1" ht="22.5" customHeight="1">
      <c r="A17" s="37">
        <v>24</v>
      </c>
      <c r="B17" s="45" t="s">
        <v>61</v>
      </c>
      <c r="C17" s="9">
        <v>0.1111111111111111</v>
      </c>
      <c r="D17" s="10">
        <v>0.12523148148148147</v>
      </c>
      <c r="E17" s="11">
        <v>0</v>
      </c>
      <c r="F17" s="12">
        <f>IF(OR(B17=" ",B17=0)," ",IF(D17&gt;0,IF(AND(C17&gt;=0,D17&gt;0,(D17-C17)&gt;0),D17-C17-E17,"chyba"),"X"))</f>
        <v>0.014120370370370366</v>
      </c>
      <c r="G17" s="35" t="s">
        <v>30</v>
      </c>
      <c r="H17" s="14">
        <v>8</v>
      </c>
      <c r="I17" s="15">
        <v>6</v>
      </c>
      <c r="J17" s="15">
        <v>6</v>
      </c>
      <c r="K17" s="15">
        <v>5</v>
      </c>
      <c r="L17" s="15">
        <v>4</v>
      </c>
      <c r="M17" s="16">
        <v>0</v>
      </c>
      <c r="N17" s="17">
        <f t="shared" si="0"/>
        <v>0.02013888888888889</v>
      </c>
      <c r="O17" s="18">
        <f>IF(OR(B17=" ",B17=0)," ",IF(F17=" "," ",IF(F17="X"," ",IF(G17="N","N",F17+N17))))</f>
        <v>0.03425925925925925</v>
      </c>
      <c r="P17" s="47">
        <f>IF(AND(O17=" ",O18=" ")," ",IF(OR(AND(O17="N",O18="N"),AND(O17="N",O18=" "),AND(O17=" ",O18="N")),"nepl. pokus",IF(OR(O17=0,O18=0),MAX(O17:O18),MIN(O17:O18))))</f>
        <v>0.03425925925925925</v>
      </c>
      <c r="Q17" s="41">
        <f>IF(P17=" "," ",RANK(P17,$P$7:$P$135,1))</f>
        <v>19</v>
      </c>
    </row>
    <row r="18" spans="1:17" s="19" customFormat="1" ht="22.5" customHeight="1" thickBot="1">
      <c r="A18" s="24"/>
      <c r="B18" s="46"/>
      <c r="C18" s="25"/>
      <c r="D18" s="26"/>
      <c r="E18" s="27"/>
      <c r="F18" s="28" t="str">
        <f>IF(OR(B17=" ",B17=0)," ",IF(D18&gt;0,IF(AND(C18&gt;=0,D18&gt;0,(D18-C18)&gt;0),D18-C18-E18,"chyba"),"X"))</f>
        <v>X</v>
      </c>
      <c r="G18" s="36" t="s">
        <v>30</v>
      </c>
      <c r="H18" s="30"/>
      <c r="I18" s="31"/>
      <c r="J18" s="31"/>
      <c r="K18" s="31"/>
      <c r="L18" s="31"/>
      <c r="M18" s="32"/>
      <c r="N18" s="33">
        <f t="shared" si="0"/>
        <v>0</v>
      </c>
      <c r="O18" s="34" t="str">
        <f>IF(OR(B17=" ",B17=0)," ",IF(F18=" "," ",IF(F18="X"," ",IF(G18="N","N",F18+N18))))</f>
        <v> </v>
      </c>
      <c r="P18" s="48"/>
      <c r="Q18" s="42"/>
    </row>
    <row r="19" spans="1:17" s="19" customFormat="1" ht="22.5" customHeight="1" thickBot="1">
      <c r="A19" s="37">
        <v>25</v>
      </c>
      <c r="B19" s="45" t="s">
        <v>62</v>
      </c>
      <c r="C19" s="25">
        <v>0.11458333333333333</v>
      </c>
      <c r="D19" s="26">
        <v>0.12636574074074072</v>
      </c>
      <c r="E19" s="27">
        <v>0.0008564814814814815</v>
      </c>
      <c r="F19" s="12">
        <f>IF(OR(B19=" ",B19=0)," ",IF(D19&gt;0,IF(AND(C19&gt;=0,D19&gt;0,(D19-C19)&gt;0),D19-C19-E19,"chyba"),"X"))</f>
        <v>0.010925925925925912</v>
      </c>
      <c r="G19" s="35" t="s">
        <v>30</v>
      </c>
      <c r="H19" s="30">
        <v>8</v>
      </c>
      <c r="I19" s="31">
        <v>5</v>
      </c>
      <c r="J19" s="31">
        <v>0</v>
      </c>
      <c r="K19" s="31">
        <v>0</v>
      </c>
      <c r="L19" s="31">
        <v>2</v>
      </c>
      <c r="M19" s="32">
        <v>0</v>
      </c>
      <c r="N19" s="17">
        <f t="shared" si="0"/>
        <v>0.010416666666666666</v>
      </c>
      <c r="O19" s="18">
        <f>IF(OR(B19=" ",B19=0)," ",IF(F19=" "," ",IF(F19="X"," ",IF(G19="N","N",F19+N19))))</f>
        <v>0.02134259259259258</v>
      </c>
      <c r="P19" s="47">
        <f>IF(AND(O19=" ",O20=" ")," ",IF(OR(AND(O19="N",O20="N"),AND(O19="N",O20=" "),AND(O19=" ",O20="N")),"nepl. pokus",IF(OR(O19=0,O20=0),MAX(O19:O20),MIN(O19:O20))))</f>
        <v>0.02134259259259258</v>
      </c>
      <c r="Q19" s="41">
        <f>IF(P19=" "," ",RANK(P19,$P$7:$P$135,1))</f>
        <v>4</v>
      </c>
    </row>
    <row r="20" spans="1:17" s="19" customFormat="1" ht="22.5" customHeight="1" thickBot="1">
      <c r="A20" s="24"/>
      <c r="B20" s="46"/>
      <c r="C20" s="9">
        <v>0.11805555555555557</v>
      </c>
      <c r="D20" s="10">
        <v>0.1352199074074074</v>
      </c>
      <c r="E20" s="11">
        <v>0</v>
      </c>
      <c r="F20" s="28">
        <f>IF(OR(B19=" ",B19=0)," ",IF(D20&gt;0,IF(AND(C20&gt;=0,D20&gt;0,(D20-C20)&gt;0),D20-C20-E20,"chyba"),"X"))</f>
        <v>0.017164351851851847</v>
      </c>
      <c r="G20" s="36" t="s">
        <v>30</v>
      </c>
      <c r="H20" s="14">
        <v>12</v>
      </c>
      <c r="I20" s="15">
        <v>1</v>
      </c>
      <c r="J20" s="15">
        <v>3</v>
      </c>
      <c r="K20" s="15">
        <v>0</v>
      </c>
      <c r="L20" s="15">
        <v>8</v>
      </c>
      <c r="M20" s="16">
        <v>0</v>
      </c>
      <c r="N20" s="33">
        <f t="shared" si="0"/>
        <v>0.016666666666666666</v>
      </c>
      <c r="O20" s="34">
        <f>IF(OR(B19=" ",B19=0)," ",IF(F20=" "," ",IF(F20="X"," ",IF(G20="N","N",F20+N20))))</f>
        <v>0.03383101851851851</v>
      </c>
      <c r="P20" s="48"/>
      <c r="Q20" s="42"/>
    </row>
    <row r="21" spans="1:17" s="19" customFormat="1" ht="22.5" customHeight="1" thickBot="1">
      <c r="A21" s="37">
        <v>26</v>
      </c>
      <c r="B21" s="45" t="s">
        <v>63</v>
      </c>
      <c r="C21" s="25">
        <v>0.12152777777777778</v>
      </c>
      <c r="D21" s="26">
        <v>0.1371064814814815</v>
      </c>
      <c r="E21" s="27">
        <v>0.0012152777777777778</v>
      </c>
      <c r="F21" s="12">
        <f>IF(OR(B21=" ",B21=0)," ",IF(D21&gt;0,IF(AND(C21&gt;=0,D21&gt;0,(D21-C21)&gt;0),D21-C21-E21,"chyba"),"X"))</f>
        <v>0.014363425925925943</v>
      </c>
      <c r="G21" s="35" t="s">
        <v>30</v>
      </c>
      <c r="H21" s="30">
        <v>9</v>
      </c>
      <c r="I21" s="31">
        <v>0</v>
      </c>
      <c r="J21" s="31">
        <v>0</v>
      </c>
      <c r="K21" s="31">
        <v>5</v>
      </c>
      <c r="L21" s="31">
        <v>3</v>
      </c>
      <c r="M21" s="32">
        <v>3</v>
      </c>
      <c r="N21" s="17">
        <f t="shared" si="0"/>
        <v>0.013888888888888888</v>
      </c>
      <c r="O21" s="18">
        <f>IF(OR(B21=" ",B21=0)," ",IF(F21=" "," ",IF(F21="X"," ",IF(G21="N","N",F21+N21))))</f>
        <v>0.02825231481481483</v>
      </c>
      <c r="P21" s="47">
        <f>IF(AND(O21=" ",O22=" ")," ",IF(OR(AND(O21="N",O22="N"),AND(O21="N",O22=" "),AND(O21=" ",O22="N")),"nepl. pokus",IF(OR(O21=0,O22=0),MAX(O21:O22),MIN(O21:O22))))</f>
        <v>0.02825231481481483</v>
      </c>
      <c r="Q21" s="41">
        <f>IF(P21=" "," ",RANK(P21,$P$7:$P$135,1))</f>
        <v>11</v>
      </c>
    </row>
    <row r="22" spans="1:17" s="19" customFormat="1" ht="22.5" customHeight="1" thickBot="1">
      <c r="A22" s="24"/>
      <c r="B22" s="46"/>
      <c r="C22" s="25"/>
      <c r="D22" s="26"/>
      <c r="E22" s="27"/>
      <c r="F22" s="28" t="str">
        <f>IF(OR(B21=" ",B21=0)," ",IF(D22&gt;0,IF(AND(C22&gt;=0,D22&gt;0,(D22-C22)&gt;0),D22-C22-E22,"chyba"),"X"))</f>
        <v>X</v>
      </c>
      <c r="G22" s="36" t="s">
        <v>30</v>
      </c>
      <c r="H22" s="30"/>
      <c r="I22" s="31"/>
      <c r="J22" s="31"/>
      <c r="K22" s="31"/>
      <c r="L22" s="31"/>
      <c r="M22" s="32"/>
      <c r="N22" s="33">
        <f t="shared" si="0"/>
        <v>0</v>
      </c>
      <c r="O22" s="34" t="str">
        <f>IF(OR(B21=" ",B21=0)," ",IF(F22=" "," ",IF(F22="X"," ",IF(G22="N","N",F22+N22))))</f>
        <v> </v>
      </c>
      <c r="P22" s="48"/>
      <c r="Q22" s="42"/>
    </row>
    <row r="23" spans="1:17" ht="29.25" customHeight="1" thickBot="1">
      <c r="A23" s="77" t="str">
        <f>A1</f>
        <v>CELOSTÁTNÍ HRA PLAMEN</v>
      </c>
      <c r="B23" s="78"/>
      <c r="C23" s="78"/>
      <c r="D23" s="78"/>
      <c r="E23" s="78"/>
      <c r="F23" s="79" t="str">
        <f>F1</f>
        <v>Záměl</v>
      </c>
      <c r="G23" s="79"/>
      <c r="H23" s="79"/>
      <c r="I23" s="79"/>
      <c r="J23" s="79"/>
      <c r="K23" s="79"/>
      <c r="L23" s="79"/>
      <c r="M23" s="79"/>
      <c r="N23" s="79"/>
      <c r="O23" s="87" t="str">
        <f>O1</f>
        <v>10.října 2009</v>
      </c>
      <c r="P23" s="87"/>
      <c r="Q23" s="88"/>
    </row>
    <row r="24" spans="1:17" ht="29.25" thickBot="1" thickTop="1">
      <c r="A24" s="80" t="str">
        <f>A2</f>
        <v>ZPV</v>
      </c>
      <c r="B24" s="81"/>
      <c r="C24" s="81"/>
      <c r="D24" s="81"/>
      <c r="E24" s="81"/>
      <c r="F24" s="82" t="str">
        <f>F2</f>
        <v>Okresní kolo Plamen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</row>
    <row r="25" spans="1:17" ht="26.25" customHeight="1" thickBot="1">
      <c r="A25" s="84" t="s">
        <v>12</v>
      </c>
      <c r="B25" s="1" t="s">
        <v>14</v>
      </c>
      <c r="C25" s="56" t="s">
        <v>17</v>
      </c>
      <c r="D25" s="57"/>
      <c r="E25" s="57"/>
      <c r="F25" s="58"/>
      <c r="G25" s="59" t="s">
        <v>13</v>
      </c>
      <c r="H25" s="61" t="s">
        <v>16</v>
      </c>
      <c r="I25" s="62"/>
      <c r="J25" s="62"/>
      <c r="K25" s="62"/>
      <c r="L25" s="62"/>
      <c r="M25" s="63"/>
      <c r="N25" s="72" t="s">
        <v>18</v>
      </c>
      <c r="O25" s="49" t="s">
        <v>27</v>
      </c>
      <c r="P25" s="49" t="s">
        <v>10</v>
      </c>
      <c r="Q25" s="49" t="s">
        <v>11</v>
      </c>
    </row>
    <row r="26" spans="1:17" ht="30" customHeight="1" thickBot="1">
      <c r="A26" s="85"/>
      <c r="B26" s="2" t="str">
        <f>B4</f>
        <v>STARŠÍ</v>
      </c>
      <c r="C26" s="64" t="s">
        <v>34</v>
      </c>
      <c r="D26" s="66" t="s">
        <v>35</v>
      </c>
      <c r="E26" s="68" t="s">
        <v>25</v>
      </c>
      <c r="F26" s="70" t="s">
        <v>0</v>
      </c>
      <c r="G26" s="60"/>
      <c r="H26" s="52" t="s">
        <v>24</v>
      </c>
      <c r="I26" s="54" t="s">
        <v>23</v>
      </c>
      <c r="J26" s="54" t="s">
        <v>22</v>
      </c>
      <c r="K26" s="54" t="s">
        <v>21</v>
      </c>
      <c r="L26" s="54" t="s">
        <v>20</v>
      </c>
      <c r="M26" s="75" t="s">
        <v>19</v>
      </c>
      <c r="N26" s="73"/>
      <c r="O26" s="50"/>
      <c r="P26" s="50"/>
      <c r="Q26" s="50"/>
    </row>
    <row r="27" spans="1:17" ht="30.75" customHeight="1">
      <c r="A27" s="85"/>
      <c r="B27" s="43" t="s">
        <v>9</v>
      </c>
      <c r="C27" s="65"/>
      <c r="D27" s="67"/>
      <c r="E27" s="69"/>
      <c r="F27" s="71"/>
      <c r="G27" s="60"/>
      <c r="H27" s="53"/>
      <c r="I27" s="55"/>
      <c r="J27" s="55"/>
      <c r="K27" s="55"/>
      <c r="L27" s="55"/>
      <c r="M27" s="76"/>
      <c r="N27" s="74"/>
      <c r="O27" s="50"/>
      <c r="P27" s="50"/>
      <c r="Q27" s="50"/>
    </row>
    <row r="28" spans="1:17" ht="21" customHeight="1" thickBot="1">
      <c r="A28" s="86"/>
      <c r="B28" s="44"/>
      <c r="C28" s="20" t="s">
        <v>7</v>
      </c>
      <c r="D28" s="21" t="s">
        <v>7</v>
      </c>
      <c r="E28" s="22" t="s">
        <v>26</v>
      </c>
      <c r="F28" s="23" t="s">
        <v>7</v>
      </c>
      <c r="G28" s="4" t="s">
        <v>8</v>
      </c>
      <c r="H28" s="5" t="s">
        <v>1</v>
      </c>
      <c r="I28" s="6" t="s">
        <v>2</v>
      </c>
      <c r="J28" s="6" t="s">
        <v>3</v>
      </c>
      <c r="K28" s="6" t="s">
        <v>4</v>
      </c>
      <c r="L28" s="6" t="s">
        <v>5</v>
      </c>
      <c r="M28" s="7" t="s">
        <v>6</v>
      </c>
      <c r="N28" s="8" t="s">
        <v>26</v>
      </c>
      <c r="O28" s="3" t="s">
        <v>7</v>
      </c>
      <c r="P28" s="3" t="s">
        <v>7</v>
      </c>
      <c r="Q28" s="51"/>
    </row>
    <row r="29" spans="1:17" s="19" customFormat="1" ht="22.5" customHeight="1">
      <c r="A29" s="37">
        <v>27</v>
      </c>
      <c r="B29" s="45" t="s">
        <v>64</v>
      </c>
      <c r="C29" s="9">
        <v>0.125</v>
      </c>
      <c r="D29" s="10">
        <v>0.14186342592592593</v>
      </c>
      <c r="E29" s="11">
        <v>0</v>
      </c>
      <c r="F29" s="12">
        <f>IF(OR(B29=" ",B29=0)," ",IF(D29&gt;0,IF(AND(C29&gt;=0,D29&gt;0,(D29-C29)&gt;0),D29-C29-E29,"chyba"),"X"))</f>
        <v>0.016863425925925934</v>
      </c>
      <c r="G29" s="35" t="s">
        <v>30</v>
      </c>
      <c r="H29" s="14">
        <v>11</v>
      </c>
      <c r="I29" s="15">
        <v>6</v>
      </c>
      <c r="J29" s="15">
        <v>12</v>
      </c>
      <c r="K29" s="15">
        <v>3</v>
      </c>
      <c r="L29" s="15">
        <v>4</v>
      </c>
      <c r="M29" s="16">
        <v>0</v>
      </c>
      <c r="N29" s="17">
        <f t="shared" si="0"/>
        <v>0.025</v>
      </c>
      <c r="O29" s="18">
        <f>IF(OR(B29=" ",B29=0)," ",IF(F29=" "," ",IF(F29="X"," ",IF(G29="N","N",F29+N29))))</f>
        <v>0.041863425925925936</v>
      </c>
      <c r="P29" s="47">
        <f>IF(AND(O29=" ",O30=" ")," ",IF(OR(AND(O29="N",O30="N"),AND(O29="N",O30=" "),AND(O29=" ",O30="N")),"nepl. pokus",IF(OR(O29=0,O30=0),MAX(O29:O30),MIN(O29:O30))))</f>
        <v>0.036724537037037</v>
      </c>
      <c r="Q29" s="41">
        <f>IF(P29=" "," ",RANK(P29,$P$7:$P$135,1))</f>
        <v>21</v>
      </c>
    </row>
    <row r="30" spans="1:17" s="19" customFormat="1" ht="22.5" customHeight="1" thickBot="1">
      <c r="A30" s="24"/>
      <c r="B30" s="46"/>
      <c r="C30" s="25">
        <v>0.12847222222222224</v>
      </c>
      <c r="D30" s="26">
        <v>0.1443634259259259</v>
      </c>
      <c r="E30" s="27">
        <v>0</v>
      </c>
      <c r="F30" s="28">
        <f>IF(OR(B29=" ",B29=0)," ",IF(D30&gt;0,IF(AND(C30&gt;=0,D30&gt;0,(D30-C30)&gt;0),D30-C30-E30,"chyba"),"X"))</f>
        <v>0.01589120370370367</v>
      </c>
      <c r="G30" s="36" t="s">
        <v>30</v>
      </c>
      <c r="H30" s="30">
        <v>10</v>
      </c>
      <c r="I30" s="31">
        <v>5</v>
      </c>
      <c r="J30" s="31">
        <v>3</v>
      </c>
      <c r="K30" s="31">
        <v>5</v>
      </c>
      <c r="L30" s="31">
        <v>4</v>
      </c>
      <c r="M30" s="32">
        <v>3</v>
      </c>
      <c r="N30" s="33">
        <f t="shared" si="0"/>
        <v>0.020833333333333332</v>
      </c>
      <c r="O30" s="34">
        <f>IF(OR(B29=" ",B29=0)," ",IF(F30=" "," ",IF(F30="X"," ",IF(G30="N","N",F30+N30))))</f>
        <v>0.036724537037037</v>
      </c>
      <c r="P30" s="48"/>
      <c r="Q30" s="42"/>
    </row>
    <row r="31" spans="1:17" s="19" customFormat="1" ht="22.5" customHeight="1">
      <c r="A31" s="37">
        <v>28</v>
      </c>
      <c r="B31" s="45" t="s">
        <v>65</v>
      </c>
      <c r="C31" s="9">
        <v>0.13194444444444445</v>
      </c>
      <c r="D31" s="10">
        <v>0.1459375</v>
      </c>
      <c r="E31" s="11">
        <v>0.0024421296296296296</v>
      </c>
      <c r="F31" s="12">
        <f>IF(OR(B31=" ",B31=0)," ",IF(D31&gt;0,IF(AND(C31&gt;=0,D31&gt;0,(D31-C31)&gt;0),D31-C31-E31,"chyba"),"X"))</f>
        <v>0.011550925925925921</v>
      </c>
      <c r="G31" s="35" t="s">
        <v>30</v>
      </c>
      <c r="H31" s="14">
        <v>11</v>
      </c>
      <c r="I31" s="15">
        <v>5</v>
      </c>
      <c r="J31" s="15">
        <v>6</v>
      </c>
      <c r="K31" s="15">
        <v>5</v>
      </c>
      <c r="L31" s="15">
        <v>2</v>
      </c>
      <c r="M31" s="16">
        <v>0</v>
      </c>
      <c r="N31" s="17">
        <f t="shared" si="0"/>
        <v>0.02013888888888889</v>
      </c>
      <c r="O31" s="18">
        <f>IF(OR(B31=" ",B31=0)," ",IF(F31=" "," ",IF(F31="X"," ",IF(G31="N","N",F31+N31))))</f>
        <v>0.03168981481481481</v>
      </c>
      <c r="P31" s="47">
        <f>IF(AND(O31=" ",O32=" ")," ",IF(OR(AND(O31="N",O32="N"),AND(O31="N",O32=" "),AND(O31=" ",O32="N")),"nepl. pokus",IF(OR(O31=0,O32=0),MAX(O31:O32),MIN(O31:O32))))</f>
        <v>0.03168981481481481</v>
      </c>
      <c r="Q31" s="41">
        <f>IF(P31=" "," ",RANK(P31,$P$7:$P$135,1))</f>
        <v>15</v>
      </c>
    </row>
    <row r="32" spans="1:17" s="19" customFormat="1" ht="22.5" customHeight="1" thickBot="1">
      <c r="A32" s="24"/>
      <c r="B32" s="46"/>
      <c r="C32" s="25"/>
      <c r="D32" s="26"/>
      <c r="E32" s="27"/>
      <c r="F32" s="28" t="str">
        <f>IF(OR(B31=" ",B31=0)," ",IF(D32&gt;0,IF(AND(C32&gt;=0,D32&gt;0,(D32-C32)&gt;0),D32-C32-E32,"chyba"),"X"))</f>
        <v>X</v>
      </c>
      <c r="G32" s="36" t="s">
        <v>30</v>
      </c>
      <c r="H32" s="30"/>
      <c r="I32" s="31"/>
      <c r="J32" s="31"/>
      <c r="K32" s="31"/>
      <c r="L32" s="31"/>
      <c r="M32" s="32"/>
      <c r="N32" s="33">
        <f t="shared" si="0"/>
        <v>0</v>
      </c>
      <c r="O32" s="34" t="str">
        <f>IF(OR(B31=" ",B31=0)," ",IF(F32=" "," ",IF(F32="X"," ",IF(G32="N","N",F32+N32))))</f>
        <v> </v>
      </c>
      <c r="P32" s="48"/>
      <c r="Q32" s="42"/>
    </row>
    <row r="33" spans="1:17" s="19" customFormat="1" ht="22.5" customHeight="1">
      <c r="A33" s="37">
        <v>29</v>
      </c>
      <c r="B33" s="45" t="s">
        <v>66</v>
      </c>
      <c r="C33" s="9">
        <v>0.13541666666666666</v>
      </c>
      <c r="D33" s="10">
        <v>0.14980324074074072</v>
      </c>
      <c r="E33" s="11">
        <v>0</v>
      </c>
      <c r="F33" s="12">
        <f>IF(OR(B33=" ",B33=0)," ",IF(D33&gt;0,IF(AND(C33&gt;=0,D33&gt;0,(D33-C33)&gt;0),D33-C33-E33,"chyba"),"X"))</f>
        <v>0.014386574074074066</v>
      </c>
      <c r="G33" s="35" t="s">
        <v>30</v>
      </c>
      <c r="H33" s="14">
        <v>9</v>
      </c>
      <c r="I33" s="15">
        <v>0</v>
      </c>
      <c r="J33" s="15">
        <v>6</v>
      </c>
      <c r="K33" s="15">
        <v>5</v>
      </c>
      <c r="L33" s="15">
        <v>3</v>
      </c>
      <c r="M33" s="16">
        <v>0</v>
      </c>
      <c r="N33" s="17">
        <f t="shared" si="0"/>
        <v>0.01597222222222222</v>
      </c>
      <c r="O33" s="18">
        <f>IF(OR(B33=" ",B33=0)," ",IF(F33=" "," ",IF(F33="X"," ",IF(G33="N","N",F33+N33))))</f>
        <v>0.030358796296296287</v>
      </c>
      <c r="P33" s="47">
        <f>IF(AND(O33=" ",O34=" ")," ",IF(OR(AND(O33="N",O34="N"),AND(O33="N",O34=" "),AND(O33=" ",O34="N")),"nepl. pokus",IF(OR(O33=0,O34=0),MAX(O33:O34),MIN(O33:O34))))</f>
        <v>0.030358796296296287</v>
      </c>
      <c r="Q33" s="41">
        <f>IF(P33=" "," ",RANK(P33,$P$7:$P$135,1))</f>
        <v>14</v>
      </c>
    </row>
    <row r="34" spans="1:17" s="19" customFormat="1" ht="22.5" customHeight="1" thickBot="1">
      <c r="A34" s="24"/>
      <c r="B34" s="46"/>
      <c r="C34" s="25"/>
      <c r="D34" s="26"/>
      <c r="E34" s="27"/>
      <c r="F34" s="28" t="str">
        <f>IF(OR(B33=" ",B33=0)," ",IF(D34&gt;0,IF(AND(C34&gt;=0,D34&gt;0,(D34-C34)&gt;0),D34-C34-E34,"chyba"),"X"))</f>
        <v>X</v>
      </c>
      <c r="G34" s="36" t="s">
        <v>30</v>
      </c>
      <c r="H34" s="30"/>
      <c r="I34" s="31"/>
      <c r="J34" s="31"/>
      <c r="K34" s="31"/>
      <c r="L34" s="31"/>
      <c r="M34" s="32">
        <v>0.125</v>
      </c>
      <c r="N34" s="33">
        <f t="shared" si="0"/>
        <v>8.680555555555556E-05</v>
      </c>
      <c r="O34" s="34" t="str">
        <f>IF(OR(B33=" ",B33=0)," ",IF(F34=" "," ",IF(F34="X"," ",IF(G34="N","N",F34+N34))))</f>
        <v> </v>
      </c>
      <c r="P34" s="48"/>
      <c r="Q34" s="42"/>
    </row>
    <row r="35" spans="1:17" s="19" customFormat="1" ht="22.5" customHeight="1">
      <c r="A35" s="37">
        <v>30</v>
      </c>
      <c r="B35" s="45" t="s">
        <v>67</v>
      </c>
      <c r="C35" s="9">
        <v>0.1388888888888889</v>
      </c>
      <c r="D35" s="10">
        <v>0.1515162037037037</v>
      </c>
      <c r="E35" s="11">
        <v>9.259259259259259E-05</v>
      </c>
      <c r="F35" s="12">
        <f>IF(OR(B35=" ",B35=0)," ",IF(D35&gt;0,IF(AND(C35&gt;=0,D35&gt;0,(D35-C35)&gt;0),D35-C35-E35,"chyba"),"X"))</f>
        <v>0.012534722222222208</v>
      </c>
      <c r="G35" s="35" t="s">
        <v>30</v>
      </c>
      <c r="H35" s="14">
        <v>10</v>
      </c>
      <c r="I35" s="15">
        <v>0</v>
      </c>
      <c r="J35" s="15">
        <v>3</v>
      </c>
      <c r="K35" s="15">
        <v>5</v>
      </c>
      <c r="L35" s="15">
        <v>3</v>
      </c>
      <c r="M35" s="16">
        <v>0</v>
      </c>
      <c r="N35" s="17">
        <f t="shared" si="0"/>
        <v>0.014583333333333334</v>
      </c>
      <c r="O35" s="18">
        <f>IF(OR(B35=" ",B35=0)," ",IF(F35=" "," ",IF(F35="X"," ",IF(G35="N","N",F35+N35))))</f>
        <v>0.02711805555555554</v>
      </c>
      <c r="P35" s="47">
        <f>IF(AND(O35=" ",O36=" ")," ",IF(OR(AND(O35="N",O36="N"),AND(O35="N",O36=" "),AND(O35=" ",O36="N")),"nepl. pokus",IF(OR(O35=0,O36=0),MAX(O35:O36),MIN(O35:O36))))</f>
        <v>0.02711805555555554</v>
      </c>
      <c r="Q35" s="41">
        <f>IF(P35=" "," ",RANK(P35,$P$7:$P$135,1))</f>
        <v>10</v>
      </c>
    </row>
    <row r="36" spans="1:17" s="19" customFormat="1" ht="22.5" customHeight="1" thickBot="1">
      <c r="A36" s="24"/>
      <c r="B36" s="46"/>
      <c r="C36" s="25">
        <v>0.1423611111111111</v>
      </c>
      <c r="D36" s="26">
        <v>0.1583101851851852</v>
      </c>
      <c r="E36" s="27">
        <v>0</v>
      </c>
      <c r="F36" s="28">
        <f>IF(OR(B35=" ",B35=0)," ",IF(D36&gt;0,IF(AND(C36&gt;=0,D36&gt;0,(D36-C36)&gt;0),D36-C36-E36,"chyba"),"X"))</f>
        <v>0.015949074074074088</v>
      </c>
      <c r="G36" s="36" t="s">
        <v>30</v>
      </c>
      <c r="H36" s="30">
        <v>11</v>
      </c>
      <c r="I36" s="31">
        <v>5</v>
      </c>
      <c r="J36" s="31">
        <v>3</v>
      </c>
      <c r="K36" s="31">
        <v>2</v>
      </c>
      <c r="L36" s="31">
        <v>1</v>
      </c>
      <c r="M36" s="32">
        <v>0</v>
      </c>
      <c r="N36" s="33">
        <f t="shared" si="0"/>
        <v>0.015277777777777777</v>
      </c>
      <c r="O36" s="34">
        <f>IF(OR(B35=" ",B35=0)," ",IF(F36=" "," ",IF(F36="X"," ",IF(G36="N","N",F36+N36))))</f>
        <v>0.031226851851851867</v>
      </c>
      <c r="P36" s="48"/>
      <c r="Q36" s="42"/>
    </row>
    <row r="37" spans="1:17" s="19" customFormat="1" ht="22.5" customHeight="1">
      <c r="A37" s="37">
        <v>31</v>
      </c>
      <c r="B37" s="45" t="s">
        <v>33</v>
      </c>
      <c r="C37" s="9">
        <v>0.14583333333333334</v>
      </c>
      <c r="D37" s="10">
        <v>0.1621875</v>
      </c>
      <c r="E37" s="11">
        <v>0</v>
      </c>
      <c r="F37" s="12">
        <f>IF(OR(B37=" ",B37=0)," ",IF(D37&gt;0,IF(AND(C37&gt;=0,D37&gt;0,(D37-C37)&gt;0),D37-C37-E37,"chyba"),"X"))</f>
        <v>0.01635416666666667</v>
      </c>
      <c r="G37" s="35" t="s">
        <v>30</v>
      </c>
      <c r="H37" s="14">
        <v>10</v>
      </c>
      <c r="I37" s="15">
        <v>15</v>
      </c>
      <c r="J37" s="15">
        <v>9</v>
      </c>
      <c r="K37" s="15">
        <v>5</v>
      </c>
      <c r="L37" s="15">
        <v>3</v>
      </c>
      <c r="M37" s="16">
        <v>0</v>
      </c>
      <c r="N37" s="17">
        <f t="shared" si="0"/>
        <v>0.029166666666666667</v>
      </c>
      <c r="O37" s="18">
        <f>IF(OR(B37=" ",B37=0)," ",IF(F37=" "," ",IF(F37="X"," ",IF(G37="N","N",F37+N37))))</f>
        <v>0.04552083333333334</v>
      </c>
      <c r="P37" s="47">
        <f>IF(AND(O37=" ",O38=" ")," ",IF(OR(AND(O37="N",O38="N"),AND(O37="N",O38=" "),AND(O37=" ",O38="N")),"nepl. pokus",IF(OR(O37=0,O38=0),MAX(O37:O38),MIN(O37:O38))))</f>
        <v>0.04552083333333334</v>
      </c>
      <c r="Q37" s="41">
        <f>IF(P37=" "," ",RANK(P37,$P$7:$P$135,1))</f>
        <v>24</v>
      </c>
    </row>
    <row r="38" spans="1:17" s="19" customFormat="1" ht="22.5" customHeight="1" thickBot="1">
      <c r="A38" s="24"/>
      <c r="B38" s="46"/>
      <c r="C38" s="25">
        <v>0.14930555555555555</v>
      </c>
      <c r="D38" s="26">
        <v>0.1672337962962963</v>
      </c>
      <c r="E38" s="27">
        <v>0</v>
      </c>
      <c r="F38" s="28">
        <f>IF(OR(B37=" ",B37=0)," ",IF(D38&gt;0,IF(AND(C38&gt;=0,D38&gt;0,(D38-C38)&gt;0),D38-C38-E38,"chyba"),"X"))</f>
        <v>0.01792824074074076</v>
      </c>
      <c r="G38" s="36" t="s">
        <v>30</v>
      </c>
      <c r="H38" s="30">
        <v>12</v>
      </c>
      <c r="I38" s="31">
        <v>14</v>
      </c>
      <c r="J38" s="31">
        <v>12</v>
      </c>
      <c r="K38" s="31">
        <v>10</v>
      </c>
      <c r="L38" s="31">
        <v>10</v>
      </c>
      <c r="M38" s="32">
        <v>0</v>
      </c>
      <c r="N38" s="33">
        <f t="shared" si="0"/>
        <v>0.04027777777777778</v>
      </c>
      <c r="O38" s="34">
        <f>IF(OR(B37=" ",B37=0)," ",IF(F38=" "," ",IF(F38="X"," ",IF(G38="N","N",F38+N38))))</f>
        <v>0.05820601851851854</v>
      </c>
      <c r="P38" s="48"/>
      <c r="Q38" s="42"/>
    </row>
    <row r="39" spans="1:17" s="19" customFormat="1" ht="22.5" customHeight="1">
      <c r="A39" s="37">
        <v>32</v>
      </c>
      <c r="B39" s="45" t="s">
        <v>68</v>
      </c>
      <c r="C39" s="9">
        <v>0.15277777777777776</v>
      </c>
      <c r="D39" s="10">
        <v>0.16847222222222222</v>
      </c>
      <c r="E39" s="11">
        <v>0.003310185185185185</v>
      </c>
      <c r="F39" s="12">
        <f>IF(OR(B39=" ",B39=0)," ",IF(D39&gt;0,IF(AND(C39&gt;=0,D39&gt;0,(D39-C39)&gt;0),D39-C39-E39,"chyba"),"X"))</f>
        <v>0.01238425925925927</v>
      </c>
      <c r="G39" s="35" t="s">
        <v>30</v>
      </c>
      <c r="H39" s="14">
        <v>8</v>
      </c>
      <c r="I39" s="15">
        <v>5</v>
      </c>
      <c r="J39" s="15">
        <v>3</v>
      </c>
      <c r="K39" s="15">
        <v>2</v>
      </c>
      <c r="L39" s="15">
        <v>3</v>
      </c>
      <c r="M39" s="16">
        <v>0</v>
      </c>
      <c r="N39" s="17">
        <f t="shared" si="0"/>
        <v>0.014583333333333334</v>
      </c>
      <c r="O39" s="18">
        <f>IF(OR(B39=" ",B39=0)," ",IF(F39=" "," ",IF(F39="X"," ",IF(G39="N","N",F39+N39))))</f>
        <v>0.026967592592592605</v>
      </c>
      <c r="P39" s="47">
        <f>IF(AND(O39=" ",O40=" ")," ",IF(OR(AND(O39="N",O40="N"),AND(O39="N",O40=" "),AND(O39=" ",O40="N")),"nepl. pokus",IF(OR(O39=0,O40=0),MAX(O39:O40),MIN(O39:O40))))</f>
        <v>0.026967592592592605</v>
      </c>
      <c r="Q39" s="41">
        <f>IF(P39=" "," ",RANK(P39,$P$7:$P$135,1))</f>
        <v>9</v>
      </c>
    </row>
    <row r="40" spans="1:17" s="19" customFormat="1" ht="22.5" customHeight="1" thickBot="1">
      <c r="A40" s="24"/>
      <c r="B40" s="46"/>
      <c r="C40" s="25">
        <v>0.15625</v>
      </c>
      <c r="D40" s="26">
        <v>0.17243055555555556</v>
      </c>
      <c r="E40" s="27">
        <v>0</v>
      </c>
      <c r="F40" s="28">
        <f>IF(OR(B39=" ",B39=0)," ",IF(D40&gt;0,IF(AND(C40&gt;=0,D40&gt;0,(D40-C40)&gt;0),D40-C40-E40,"chyba"),"X"))</f>
        <v>0.01618055555555556</v>
      </c>
      <c r="G40" s="36" t="s">
        <v>30</v>
      </c>
      <c r="H40" s="30">
        <v>9</v>
      </c>
      <c r="I40" s="31">
        <v>6</v>
      </c>
      <c r="J40" s="31">
        <v>6</v>
      </c>
      <c r="K40" s="31">
        <v>5</v>
      </c>
      <c r="L40" s="31">
        <v>7</v>
      </c>
      <c r="M40" s="32">
        <v>3</v>
      </c>
      <c r="N40" s="33">
        <f t="shared" si="0"/>
        <v>0.025</v>
      </c>
      <c r="O40" s="34">
        <f>IF(OR(B39=" ",B39=0)," ",IF(F40=" "," ",IF(F40="X"," ",IF(G40="N","N",F40+N40))))</f>
        <v>0.04118055555555556</v>
      </c>
      <c r="P40" s="48"/>
      <c r="Q40" s="42"/>
    </row>
    <row r="41" spans="1:17" s="19" customFormat="1" ht="22.5" customHeight="1">
      <c r="A41" s="37">
        <v>33</v>
      </c>
      <c r="B41" s="45" t="s">
        <v>69</v>
      </c>
      <c r="C41" s="9">
        <v>0.15972222222222224</v>
      </c>
      <c r="D41" s="10">
        <v>0.17373842592592592</v>
      </c>
      <c r="E41" s="11">
        <v>0.0009143518518518518</v>
      </c>
      <c r="F41" s="12">
        <f>IF(OR(B41=" ",B41=0)," ",IF(D41&gt;0,IF(AND(C41&gt;=0,D41&gt;0,(D41-C41)&gt;0),D41-C41-E41,"chyba"),"X"))</f>
        <v>0.013101851851851832</v>
      </c>
      <c r="G41" s="35" t="s">
        <v>30</v>
      </c>
      <c r="H41" s="14">
        <v>10</v>
      </c>
      <c r="I41" s="15">
        <v>0</v>
      </c>
      <c r="J41" s="15">
        <v>3</v>
      </c>
      <c r="K41" s="15">
        <v>0</v>
      </c>
      <c r="L41" s="15">
        <v>0</v>
      </c>
      <c r="M41" s="16">
        <v>0</v>
      </c>
      <c r="N41" s="17">
        <f t="shared" si="0"/>
        <v>0.009027777777777777</v>
      </c>
      <c r="O41" s="18">
        <f>IF(OR(B41=" ",B41=0)," ",IF(F41=" "," ",IF(F41="X"," ",IF(G41="N","N",F41+N41))))</f>
        <v>0.02212962962962961</v>
      </c>
      <c r="P41" s="47">
        <f>IF(AND(O41=" ",O42=" ")," ",IF(OR(AND(O41="N",O42="N"),AND(O41="N",O42=" "),AND(O41=" ",O42="N")),"nepl. pokus",IF(OR(O41=0,O42=0),MAX(O41:O42),MIN(O41:O42))))</f>
        <v>0.02212962962962961</v>
      </c>
      <c r="Q41" s="41">
        <f>IF(P41=" "," ",RANK(P41,$P$7:$P$135,1))</f>
        <v>5</v>
      </c>
    </row>
    <row r="42" spans="1:17" s="19" customFormat="1" ht="22.5" customHeight="1" thickBot="1">
      <c r="A42" s="24"/>
      <c r="B42" s="46"/>
      <c r="C42" s="25"/>
      <c r="D42" s="26"/>
      <c r="E42" s="27"/>
      <c r="F42" s="28" t="str">
        <f>IF(OR(B41=" ",B41=0)," ",IF(D42&gt;0,IF(AND(C42&gt;=0,D42&gt;0,(D42-C42)&gt;0),D42-C42-E42,"chyba"),"X"))</f>
        <v>X</v>
      </c>
      <c r="G42" s="36" t="s">
        <v>30</v>
      </c>
      <c r="H42" s="30"/>
      <c r="I42" s="31"/>
      <c r="J42" s="31"/>
      <c r="K42" s="31"/>
      <c r="L42" s="31"/>
      <c r="M42" s="32"/>
      <c r="N42" s="33">
        <f t="shared" si="0"/>
        <v>0</v>
      </c>
      <c r="O42" s="34" t="str">
        <f>IF(OR(B41=" ",B41=0)," ",IF(F42=" "," ",IF(F42="X"," ",IF(G42="N","N",F42+N42))))</f>
        <v> </v>
      </c>
      <c r="P42" s="48"/>
      <c r="Q42" s="42"/>
    </row>
    <row r="43" spans="1:17" s="19" customFormat="1" ht="22.5" customHeight="1">
      <c r="A43" s="37">
        <v>34</v>
      </c>
      <c r="B43" s="45" t="s">
        <v>70</v>
      </c>
      <c r="C43" s="9">
        <v>0.16319444444444445</v>
      </c>
      <c r="D43" s="10">
        <v>0.17938657407407407</v>
      </c>
      <c r="E43" s="11">
        <v>0</v>
      </c>
      <c r="F43" s="12">
        <f>IF(OR(B43=" ",B43=0)," ",IF(D43&gt;0,IF(AND(C43&gt;=0,D43&gt;0,(D43-C43)&gt;0),D43-C43-E43,"chyba"),"X"))</f>
        <v>0.016192129629629626</v>
      </c>
      <c r="G43" s="35" t="s">
        <v>30</v>
      </c>
      <c r="H43" s="14">
        <v>13</v>
      </c>
      <c r="I43" s="15">
        <v>9</v>
      </c>
      <c r="J43" s="15">
        <v>0</v>
      </c>
      <c r="K43" s="15">
        <v>10</v>
      </c>
      <c r="L43" s="15">
        <v>2</v>
      </c>
      <c r="M43" s="16">
        <v>0</v>
      </c>
      <c r="N43" s="17">
        <f t="shared" si="0"/>
        <v>0.02361111111111111</v>
      </c>
      <c r="O43" s="18">
        <f>IF(OR(B43=" ",B43=0)," ",IF(F43=" "," ",IF(F43="X"," ",IF(G43="N","N",F43+N43))))</f>
        <v>0.039803240740740736</v>
      </c>
      <c r="P43" s="47">
        <f>IF(AND(O43=" ",O44=" ")," ",IF(OR(AND(O43="N",O44="N"),AND(O43="N",O44=" "),AND(O43=" ",O44="N")),"nepl. pokus",IF(OR(O43=0,O44=0),MAX(O43:O44),MIN(O43:O44))))</f>
        <v>0.039803240740740736</v>
      </c>
      <c r="Q43" s="41">
        <f>IF(P43=" "," ",RANK(P43,$P$7:$P$135,1))</f>
        <v>22</v>
      </c>
    </row>
    <row r="44" spans="1:17" s="19" customFormat="1" ht="22.5" customHeight="1" thickBot="1">
      <c r="A44" s="24"/>
      <c r="B44" s="46"/>
      <c r="C44" s="25">
        <v>0.16666666666666666</v>
      </c>
      <c r="D44" s="26">
        <v>0.18174768518518516</v>
      </c>
      <c r="E44" s="27">
        <v>0</v>
      </c>
      <c r="F44" s="28">
        <f>IF(OR(B43=" ",B43=0)," ",IF(D44&gt;0,IF(AND(C44&gt;=0,D44&gt;0,(D44-C44)&gt;0),D44-C44-E44,"chyba"),"X"))</f>
        <v>0.015081018518518507</v>
      </c>
      <c r="G44" s="36" t="s">
        <v>30</v>
      </c>
      <c r="H44" s="30">
        <v>11</v>
      </c>
      <c r="I44" s="31">
        <v>11</v>
      </c>
      <c r="J44" s="31">
        <v>9</v>
      </c>
      <c r="K44" s="31">
        <v>10</v>
      </c>
      <c r="L44" s="31">
        <v>5</v>
      </c>
      <c r="M44" s="32">
        <v>0</v>
      </c>
      <c r="N44" s="33">
        <f t="shared" si="0"/>
        <v>0.03194444444444444</v>
      </c>
      <c r="O44" s="34">
        <f>IF(OR(B43=" ",B43=0)," ",IF(F44=" "," ",IF(F44="X"," ",IF(G44="N","N",F44+N44))))</f>
        <v>0.04702546296296295</v>
      </c>
      <c r="P44" s="48"/>
      <c r="Q44" s="42"/>
    </row>
    <row r="45" spans="1:17" s="19" customFormat="1" ht="22.5" customHeight="1" thickBot="1">
      <c r="A45" s="77" t="str">
        <f>A1</f>
        <v>CELOSTÁTNÍ HRA PLAMEN</v>
      </c>
      <c r="B45" s="78"/>
      <c r="C45" s="78"/>
      <c r="D45" s="78"/>
      <c r="E45" s="78"/>
      <c r="F45" s="79" t="str">
        <f>F1</f>
        <v>Záměl</v>
      </c>
      <c r="G45" s="79"/>
      <c r="H45" s="79"/>
      <c r="I45" s="79"/>
      <c r="J45" s="79"/>
      <c r="K45" s="79"/>
      <c r="L45" s="79"/>
      <c r="M45" s="79"/>
      <c r="N45" s="79"/>
      <c r="O45" s="87" t="str">
        <f>O1</f>
        <v>10.října 2009</v>
      </c>
      <c r="P45" s="87"/>
      <c r="Q45" s="88"/>
    </row>
    <row r="46" spans="1:17" s="19" customFormat="1" ht="22.5" customHeight="1" thickBot="1" thickTop="1">
      <c r="A46" s="80" t="str">
        <f>A2</f>
        <v>ZPV</v>
      </c>
      <c r="B46" s="81"/>
      <c r="C46" s="81"/>
      <c r="D46" s="81"/>
      <c r="E46" s="81"/>
      <c r="F46" s="82" t="str">
        <f>F2</f>
        <v>Okresní kolo Plamen</v>
      </c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3"/>
    </row>
    <row r="47" spans="1:17" s="19" customFormat="1" ht="22.5" customHeight="1" thickBot="1">
      <c r="A47" s="84" t="s">
        <v>12</v>
      </c>
      <c r="B47" s="1" t="s">
        <v>14</v>
      </c>
      <c r="C47" s="56" t="s">
        <v>17</v>
      </c>
      <c r="D47" s="57"/>
      <c r="E47" s="57"/>
      <c r="F47" s="58"/>
      <c r="G47" s="59" t="s">
        <v>13</v>
      </c>
      <c r="H47" s="61" t="s">
        <v>16</v>
      </c>
      <c r="I47" s="62"/>
      <c r="J47" s="62"/>
      <c r="K47" s="62"/>
      <c r="L47" s="62"/>
      <c r="M47" s="63"/>
      <c r="N47" s="72" t="s">
        <v>18</v>
      </c>
      <c r="O47" s="49" t="s">
        <v>27</v>
      </c>
      <c r="P47" s="49" t="s">
        <v>10</v>
      </c>
      <c r="Q47" s="49" t="s">
        <v>11</v>
      </c>
    </row>
    <row r="48" spans="1:17" s="19" customFormat="1" ht="22.5" customHeight="1" thickBot="1">
      <c r="A48" s="85"/>
      <c r="B48" s="2" t="str">
        <f>B4</f>
        <v>STARŠÍ</v>
      </c>
      <c r="C48" s="64" t="s">
        <v>34</v>
      </c>
      <c r="D48" s="66" t="s">
        <v>35</v>
      </c>
      <c r="E48" s="68" t="s">
        <v>25</v>
      </c>
      <c r="F48" s="70" t="s">
        <v>0</v>
      </c>
      <c r="G48" s="60"/>
      <c r="H48" s="52" t="s">
        <v>24</v>
      </c>
      <c r="I48" s="54" t="s">
        <v>23</v>
      </c>
      <c r="J48" s="54" t="s">
        <v>22</v>
      </c>
      <c r="K48" s="54" t="s">
        <v>21</v>
      </c>
      <c r="L48" s="54" t="s">
        <v>20</v>
      </c>
      <c r="M48" s="75" t="s">
        <v>19</v>
      </c>
      <c r="N48" s="73"/>
      <c r="O48" s="50"/>
      <c r="P48" s="50"/>
      <c r="Q48" s="50"/>
    </row>
    <row r="49" spans="1:17" s="19" customFormat="1" ht="22.5" customHeight="1">
      <c r="A49" s="85"/>
      <c r="B49" s="43" t="s">
        <v>9</v>
      </c>
      <c r="C49" s="65"/>
      <c r="D49" s="67"/>
      <c r="E49" s="69"/>
      <c r="F49" s="71"/>
      <c r="G49" s="60"/>
      <c r="H49" s="53"/>
      <c r="I49" s="55"/>
      <c r="J49" s="55"/>
      <c r="K49" s="55"/>
      <c r="L49" s="55"/>
      <c r="M49" s="76"/>
      <c r="N49" s="74"/>
      <c r="O49" s="50"/>
      <c r="P49" s="50"/>
      <c r="Q49" s="50"/>
    </row>
    <row r="50" spans="1:17" s="19" customFormat="1" ht="22.5" customHeight="1" thickBot="1">
      <c r="A50" s="86"/>
      <c r="B50" s="44"/>
      <c r="C50" s="20" t="s">
        <v>7</v>
      </c>
      <c r="D50" s="21" t="s">
        <v>7</v>
      </c>
      <c r="E50" s="22" t="s">
        <v>26</v>
      </c>
      <c r="F50" s="23" t="s">
        <v>7</v>
      </c>
      <c r="G50" s="4" t="s">
        <v>8</v>
      </c>
      <c r="H50" s="5" t="s">
        <v>1</v>
      </c>
      <c r="I50" s="6" t="s">
        <v>2</v>
      </c>
      <c r="J50" s="6" t="s">
        <v>3</v>
      </c>
      <c r="K50" s="6" t="s">
        <v>4</v>
      </c>
      <c r="L50" s="6" t="s">
        <v>5</v>
      </c>
      <c r="M50" s="7" t="s">
        <v>6</v>
      </c>
      <c r="N50" s="8" t="s">
        <v>26</v>
      </c>
      <c r="O50" s="3" t="s">
        <v>7</v>
      </c>
      <c r="P50" s="3" t="s">
        <v>7</v>
      </c>
      <c r="Q50" s="51"/>
    </row>
    <row r="51" spans="1:17" s="19" customFormat="1" ht="22.5" customHeight="1">
      <c r="A51" s="37">
        <v>35</v>
      </c>
      <c r="B51" s="45" t="s">
        <v>71</v>
      </c>
      <c r="C51" s="9">
        <v>0.17013888888888887</v>
      </c>
      <c r="D51" s="10">
        <v>0.1846412037037037</v>
      </c>
      <c r="E51" s="11">
        <v>0</v>
      </c>
      <c r="F51" s="12">
        <f>IF(OR(B51=" ",B51=0)," ",IF(D51&gt;0,IF(AND(C51&gt;=0,D51&gt;0,(D51-C51)&gt;0),D51-C51-E51,"chyba"),"X"))</f>
        <v>0.014502314814814843</v>
      </c>
      <c r="G51" s="35" t="s">
        <v>30</v>
      </c>
      <c r="H51" s="14">
        <v>8</v>
      </c>
      <c r="I51" s="15">
        <v>5</v>
      </c>
      <c r="J51" s="15">
        <v>0</v>
      </c>
      <c r="K51" s="15">
        <v>5</v>
      </c>
      <c r="L51" s="15">
        <v>4</v>
      </c>
      <c r="M51" s="16">
        <v>0</v>
      </c>
      <c r="N51" s="17">
        <f t="shared" si="0"/>
        <v>0.015277777777777777</v>
      </c>
      <c r="O51" s="18">
        <f>IF(OR(B51=" ",B51=0)," ",IF(F51=" "," ",IF(F51="X"," ",IF(G51="N","N",F51+N51))))</f>
        <v>0.029780092592592622</v>
      </c>
      <c r="P51" s="47">
        <f>IF(AND(O51=" ",O52=" ")," ",IF(OR(AND(O51="N",O52="N"),AND(O51="N",O52=" "),AND(O51=" ",O52="N")),"nepl. pokus",IF(OR(O51=0,O52=0),MAX(O51:O52),MIN(O51:O52))))</f>
        <v>0.029780092592592622</v>
      </c>
      <c r="Q51" s="41">
        <f>IF(P51=" "," ",RANK(P51,$P$7:$P$135,1))</f>
        <v>13</v>
      </c>
    </row>
    <row r="52" spans="1:17" s="19" customFormat="1" ht="22.5" customHeight="1" thickBot="1">
      <c r="A52" s="24"/>
      <c r="B52" s="46"/>
      <c r="C52" s="25">
        <v>0.17361111111111113</v>
      </c>
      <c r="D52" s="26">
        <v>0.1907986111111111</v>
      </c>
      <c r="E52" s="27">
        <v>0</v>
      </c>
      <c r="F52" s="28">
        <f>IF(OR(B51=" ",B51=0)," ",IF(D52&gt;0,IF(AND(C52&gt;=0,D52&gt;0,(D52-C52)&gt;0),D52-C52-E52,"chyba"),"X"))</f>
        <v>0.017187499999999967</v>
      </c>
      <c r="G52" s="36" t="s">
        <v>30</v>
      </c>
      <c r="H52" s="30">
        <v>10</v>
      </c>
      <c r="I52" s="31">
        <v>5</v>
      </c>
      <c r="J52" s="31">
        <v>3</v>
      </c>
      <c r="K52" s="31">
        <v>5</v>
      </c>
      <c r="L52" s="31">
        <v>2</v>
      </c>
      <c r="M52" s="32">
        <v>0</v>
      </c>
      <c r="N52" s="33">
        <f t="shared" si="0"/>
        <v>0.017361111111111112</v>
      </c>
      <c r="O52" s="34">
        <f>IF(OR(B51=" ",B51=0)," ",IF(F52=" "," ",IF(F52="X"," ",IF(G52="N","N",F52+N52))))</f>
        <v>0.03454861111111108</v>
      </c>
      <c r="P52" s="48"/>
      <c r="Q52" s="42"/>
    </row>
    <row r="53" spans="1:17" s="19" customFormat="1" ht="22.5" customHeight="1">
      <c r="A53" s="37">
        <v>36</v>
      </c>
      <c r="B53" s="45" t="s">
        <v>72</v>
      </c>
      <c r="C53" s="9">
        <v>0.17708333333333334</v>
      </c>
      <c r="D53" s="10">
        <v>0.19171296296296295</v>
      </c>
      <c r="E53" s="11">
        <v>0.00369212962962963</v>
      </c>
      <c r="F53" s="12">
        <f>IF(OR(B53=" ",B53=0)," ",IF(D53&gt;0,IF(AND(C53&gt;=0,D53&gt;0,(D53-C53)&gt;0),D53-C53-E53,"chyba"),"X"))</f>
        <v>0.010937499999999973</v>
      </c>
      <c r="G53" s="35" t="s">
        <v>30</v>
      </c>
      <c r="H53" s="14">
        <v>11</v>
      </c>
      <c r="I53" s="15">
        <v>10</v>
      </c>
      <c r="J53" s="15">
        <v>0</v>
      </c>
      <c r="K53" s="15">
        <v>0</v>
      </c>
      <c r="L53" s="15">
        <v>0</v>
      </c>
      <c r="M53" s="16">
        <v>0</v>
      </c>
      <c r="N53" s="17">
        <f t="shared" si="0"/>
        <v>0.014583333333333334</v>
      </c>
      <c r="O53" s="18">
        <f>IF(OR(B53=" ",B53=0)," ",IF(F53=" "," ",IF(F53="X"," ",IF(G53="N","N",F53+N53))))</f>
        <v>0.025520833333333305</v>
      </c>
      <c r="P53" s="47">
        <f>IF(AND(O53=" ",O54=" ")," ",IF(OR(AND(O53="N",O54="N"),AND(O53="N",O54=" "),AND(O53=" ",O54="N")),"nepl. pokus",IF(OR(O53=0,O54=0),MAX(O53:O54),MIN(O53:O54))))</f>
        <v>0.016331018518518536</v>
      </c>
      <c r="Q53" s="41">
        <f>IF(P53=" "," ",RANK(P53,$P$7:$P$135,1))</f>
        <v>2</v>
      </c>
    </row>
    <row r="54" spans="1:17" s="19" customFormat="1" ht="22.5" customHeight="1" thickBot="1">
      <c r="A54" s="24"/>
      <c r="B54" s="46"/>
      <c r="C54" s="25">
        <v>0.18055555555555555</v>
      </c>
      <c r="D54" s="26">
        <v>0.19252314814814817</v>
      </c>
      <c r="E54" s="27">
        <v>0.003969907407407407</v>
      </c>
      <c r="F54" s="28">
        <f>IF(OR(B53=" ",B53=0)," ",IF(D54&gt;0,IF(AND(C54&gt;=0,D54&gt;0,(D54-C54)&gt;0),D54-C54-E54,"chyba"),"X"))</f>
        <v>0.007997685185185205</v>
      </c>
      <c r="G54" s="36" t="s">
        <v>30</v>
      </c>
      <c r="H54" s="30">
        <v>9</v>
      </c>
      <c r="I54" s="31">
        <v>0</v>
      </c>
      <c r="J54" s="31">
        <v>3</v>
      </c>
      <c r="K54" s="31">
        <v>0</v>
      </c>
      <c r="L54" s="31">
        <v>0</v>
      </c>
      <c r="M54" s="32">
        <v>0</v>
      </c>
      <c r="N54" s="33">
        <f t="shared" si="0"/>
        <v>0.008333333333333333</v>
      </c>
      <c r="O54" s="34">
        <f>IF(OR(B53=" ",B53=0)," ",IF(F54=" "," ",IF(F54="X"," ",IF(G54="N","N",F54+N54))))</f>
        <v>0.016331018518518536</v>
      </c>
      <c r="P54" s="48"/>
      <c r="Q54" s="42"/>
    </row>
    <row r="55" spans="1:17" s="19" customFormat="1" ht="22.5" customHeight="1">
      <c r="A55" s="37">
        <v>37</v>
      </c>
      <c r="B55" s="45" t="s">
        <v>73</v>
      </c>
      <c r="C55" s="9">
        <v>0.1840277777777778</v>
      </c>
      <c r="D55" s="10">
        <v>0.1989814814814815</v>
      </c>
      <c r="E55" s="11">
        <v>0</v>
      </c>
      <c r="F55" s="12">
        <f>IF(OR(B55=" ",B55=0)," ",IF(D55&gt;0,IF(AND(C55&gt;=0,D55&gt;0,(D55-C55)&gt;0),D55-C55-E55,"chyba"),"X"))</f>
        <v>0.014953703703703719</v>
      </c>
      <c r="G55" s="35" t="s">
        <v>30</v>
      </c>
      <c r="H55" s="14">
        <v>11</v>
      </c>
      <c r="I55" s="15">
        <v>0</v>
      </c>
      <c r="J55" s="15">
        <v>3</v>
      </c>
      <c r="K55" s="15">
        <v>0</v>
      </c>
      <c r="L55" s="15">
        <v>1</v>
      </c>
      <c r="M55" s="16">
        <v>0</v>
      </c>
      <c r="N55" s="17">
        <f t="shared" si="0"/>
        <v>0.010416666666666666</v>
      </c>
      <c r="O55" s="18">
        <f>IF(OR(B55=" ",B55=0)," ",IF(F55=" "," ",IF(F55="X"," ",IF(G55="N","N",F55+N55))))</f>
        <v>0.025370370370370383</v>
      </c>
      <c r="P55" s="47">
        <f>IF(AND(O55=" ",O56=" ")," ",IF(OR(AND(O55="N",O56="N"),AND(O55="N",O56=" "),AND(O55=" ",O56="N")),"nepl. pokus",IF(OR(O55=0,O56=0),MAX(O55:O56),MIN(O55:O56))))</f>
        <v>0.025370370370370383</v>
      </c>
      <c r="Q55" s="41">
        <f>IF(P55=" "," ",RANK(P55,$P$7:$P$135,1))</f>
        <v>8</v>
      </c>
    </row>
    <row r="56" spans="1:17" s="19" customFormat="1" ht="22.5" customHeight="1" thickBot="1">
      <c r="A56" s="24"/>
      <c r="B56" s="46"/>
      <c r="C56" s="25"/>
      <c r="D56" s="26"/>
      <c r="E56" s="27"/>
      <c r="F56" s="28" t="str">
        <f>IF(OR(B55=" ",B55=0)," ",IF(D56&gt;0,IF(AND(C56&gt;=0,D56&gt;0,(D56-C56)&gt;0),D56-C56-E56,"chyba"),"X"))</f>
        <v>X</v>
      </c>
      <c r="G56" s="36" t="s">
        <v>30</v>
      </c>
      <c r="H56" s="30"/>
      <c r="I56" s="31"/>
      <c r="J56" s="31"/>
      <c r="K56" s="31"/>
      <c r="L56" s="31"/>
      <c r="M56" s="32"/>
      <c r="N56" s="33">
        <f t="shared" si="0"/>
        <v>0</v>
      </c>
      <c r="O56" s="34" t="str">
        <f>IF(OR(B55=" ",B55=0)," ",IF(F56=" "," ",IF(F56="X"," ",IF(G56="N","N",F56+N56))))</f>
        <v> </v>
      </c>
      <c r="P56" s="48"/>
      <c r="Q56" s="42"/>
    </row>
    <row r="57" spans="1:17" s="19" customFormat="1" ht="22.5" customHeight="1">
      <c r="A57" s="37">
        <v>38</v>
      </c>
      <c r="B57" s="45" t="s">
        <v>74</v>
      </c>
      <c r="C57" s="9">
        <v>0.1875</v>
      </c>
      <c r="D57" s="10">
        <v>0.2012037037037037</v>
      </c>
      <c r="E57" s="11">
        <v>0.0017939814814814815</v>
      </c>
      <c r="F57" s="12">
        <f>IF(OR(B57=" ",B57=0)," ",IF(D57&gt;0,IF(AND(C57&gt;=0,D57&gt;0,(D57-C57)&gt;0),D57-C57-E57,"chyba"),"X"))</f>
        <v>0.011909722222222209</v>
      </c>
      <c r="G57" s="35" t="s">
        <v>30</v>
      </c>
      <c r="H57" s="14">
        <v>6</v>
      </c>
      <c r="I57" s="15">
        <v>0</v>
      </c>
      <c r="J57" s="15">
        <v>3</v>
      </c>
      <c r="K57" s="15">
        <v>10</v>
      </c>
      <c r="L57" s="15">
        <v>1</v>
      </c>
      <c r="M57" s="16">
        <v>0</v>
      </c>
      <c r="N57" s="17">
        <f t="shared" si="0"/>
        <v>0.013888888888888888</v>
      </c>
      <c r="O57" s="18">
        <f>IF(OR(B57=" ",B57=0)," ",IF(F57=" "," ",IF(F57="X"," ",IF(G57="N","N",F57+N57))))</f>
        <v>0.0257986111111111</v>
      </c>
      <c r="P57" s="47">
        <f>IF(AND(O57=" ",O58=" ")," ",IF(OR(AND(O57="N",O58="N"),AND(O57="N",O58=" "),AND(O57=" ",O58="N")),"nepl. pokus",IF(OR(O57=0,O58=0),MAX(O57:O58),MIN(O57:O58))))</f>
        <v>0.015590277777777781</v>
      </c>
      <c r="Q57" s="41">
        <f>IF(P57=" "," ",RANK(P57,$P$7:$P$135,1))</f>
        <v>1</v>
      </c>
    </row>
    <row r="58" spans="1:17" s="19" customFormat="1" ht="22.5" customHeight="1" thickBot="1">
      <c r="A58" s="24"/>
      <c r="B58" s="46"/>
      <c r="C58" s="25">
        <v>0.1909722222222222</v>
      </c>
      <c r="D58" s="26">
        <v>0.2024074074074074</v>
      </c>
      <c r="E58" s="27">
        <v>0.0020949074074074073</v>
      </c>
      <c r="F58" s="28">
        <f>IF(OR(B57=" ",B57=0)," ",IF(D58&gt;0,IF(AND(C58&gt;=0,D58&gt;0,(D58-C58)&gt;0),D58-C58-E58,"chyba"),"X"))</f>
        <v>0.00934027777777778</v>
      </c>
      <c r="G58" s="36" t="s">
        <v>30</v>
      </c>
      <c r="H58" s="30">
        <v>7</v>
      </c>
      <c r="I58" s="31">
        <v>0</v>
      </c>
      <c r="J58" s="31">
        <v>0</v>
      </c>
      <c r="K58" s="31">
        <v>0</v>
      </c>
      <c r="L58" s="31">
        <v>2</v>
      </c>
      <c r="M58" s="32">
        <v>0</v>
      </c>
      <c r="N58" s="33">
        <f t="shared" si="0"/>
        <v>0.00625</v>
      </c>
      <c r="O58" s="34">
        <f>IF(OR(B57=" ",B57=0)," ",IF(F58=" "," ",IF(F58="X"," ",IF(G58="N","N",F58+N58))))</f>
        <v>0.015590277777777781</v>
      </c>
      <c r="P58" s="48"/>
      <c r="Q58" s="42"/>
    </row>
    <row r="59" spans="1:17" s="19" customFormat="1" ht="22.5" customHeight="1">
      <c r="A59" s="37">
        <v>39</v>
      </c>
      <c r="B59" s="45" t="s">
        <v>75</v>
      </c>
      <c r="C59" s="9">
        <v>0.17361111111111113</v>
      </c>
      <c r="D59" s="10">
        <v>0.20725694444444445</v>
      </c>
      <c r="E59" s="11">
        <v>0</v>
      </c>
      <c r="F59" s="12">
        <f>IF(OR(B59=" ",B59=0)," ",IF(D59&gt;0,IF(AND(C59&gt;=0,D59&gt;0,(D59-C59)&gt;0),D59-C59-E59,"chyba"),"X"))</f>
        <v>0.03364583333333332</v>
      </c>
      <c r="G59" s="35" t="s">
        <v>30</v>
      </c>
      <c r="H59" s="14">
        <v>6</v>
      </c>
      <c r="I59" s="15">
        <v>0</v>
      </c>
      <c r="J59" s="15">
        <v>6</v>
      </c>
      <c r="K59" s="15">
        <v>0</v>
      </c>
      <c r="L59" s="15">
        <v>7</v>
      </c>
      <c r="M59" s="16">
        <v>0</v>
      </c>
      <c r="N59" s="17">
        <f t="shared" si="0"/>
        <v>0.013194444444444444</v>
      </c>
      <c r="O59" s="18">
        <f>IF(OR(B59=" ",B59=0)," ",IF(F59=" "," ",IF(F59="X"," ",IF(G59="N","N",F59+N59))))</f>
        <v>0.046840277777777765</v>
      </c>
      <c r="P59" s="47">
        <f>IF(AND(O59=" ",O60=" ")," ",IF(OR(AND(O59="N",O60="N"),AND(O59="N",O60=" "),AND(O59=" ",O60="N")),"nepl. pokus",IF(OR(O59=0,O60=0),MAX(O59:O60),MIN(O59:O60))))</f>
        <v>0.024942129629629647</v>
      </c>
      <c r="Q59" s="41">
        <f>IF(P59=" "," ",RANK(P59,$P$7:$P$135,1))</f>
        <v>7</v>
      </c>
    </row>
    <row r="60" spans="1:17" s="19" customFormat="1" ht="22.5" customHeight="1" thickBot="1">
      <c r="A60" s="24"/>
      <c r="B60" s="46"/>
      <c r="C60" s="25">
        <v>0.19791666666666666</v>
      </c>
      <c r="D60" s="26">
        <v>0.21105324074074075</v>
      </c>
      <c r="E60" s="27">
        <v>0</v>
      </c>
      <c r="F60" s="28">
        <f>IF(OR(B59=" ",B59=0)," ",IF(D60&gt;0,IF(AND(C60&gt;=0,D60&gt;0,(D60-C60)&gt;0),D60-C60-E60,"chyba"),"X"))</f>
        <v>0.013136574074074092</v>
      </c>
      <c r="G60" s="36" t="s">
        <v>30</v>
      </c>
      <c r="H60" s="30">
        <v>7</v>
      </c>
      <c r="I60" s="31">
        <v>5</v>
      </c>
      <c r="J60" s="31">
        <v>0</v>
      </c>
      <c r="K60" s="31">
        <v>0</v>
      </c>
      <c r="L60" s="31">
        <v>5</v>
      </c>
      <c r="M60" s="32">
        <v>0</v>
      </c>
      <c r="N60" s="33">
        <f t="shared" si="0"/>
        <v>0.011805555555555555</v>
      </c>
      <c r="O60" s="34">
        <f>IF(OR(B59=" ",B59=0)," ",IF(F60=" "," ",IF(F60="X"," ",IF(G60="N","N",F60+N60))))</f>
        <v>0.024942129629629647</v>
      </c>
      <c r="P60" s="48"/>
      <c r="Q60" s="42"/>
    </row>
    <row r="61" spans="1:17" s="19" customFormat="1" ht="22.5" customHeight="1">
      <c r="A61" s="37">
        <v>40</v>
      </c>
      <c r="B61" s="45" t="s">
        <v>76</v>
      </c>
      <c r="C61" s="9">
        <v>0.20138888888888887</v>
      </c>
      <c r="D61" s="10">
        <v>0.21605324074074073</v>
      </c>
      <c r="E61" s="11">
        <v>0</v>
      </c>
      <c r="F61" s="12">
        <f>IF(OR(B61=" ",B61=0)," ",IF(D61&gt;0,IF(AND(C61&gt;=0,D61&gt;0,(D61-C61)&gt;0),D61-C61-E61,"chyba"),"X"))</f>
        <v>0.014664351851851859</v>
      </c>
      <c r="G61" s="35" t="s">
        <v>30</v>
      </c>
      <c r="H61" s="14">
        <v>9</v>
      </c>
      <c r="I61" s="15">
        <v>5</v>
      </c>
      <c r="J61" s="15">
        <v>6</v>
      </c>
      <c r="K61" s="15">
        <v>5</v>
      </c>
      <c r="L61" s="15">
        <v>2</v>
      </c>
      <c r="M61" s="16">
        <v>0</v>
      </c>
      <c r="N61" s="17">
        <f t="shared" si="0"/>
        <v>0.01875</v>
      </c>
      <c r="O61" s="18">
        <f>IF(OR(B61=" ",B61=0)," ",IF(F61=" "," ",IF(F61="X"," ",IF(G61="N","N",F61+N61))))</f>
        <v>0.03341435185185186</v>
      </c>
      <c r="P61" s="47">
        <f>IF(AND(O61=" ",O62=" ")," ",IF(OR(AND(O61="N",O62="N"),AND(O61="N",O62=" "),AND(O61=" ",O62="N")),"nepl. pokus",IF(OR(O61=0,O62=0),MAX(O61:O62),MIN(O61:O62))))</f>
        <v>0.032372685185185164</v>
      </c>
      <c r="Q61" s="41">
        <f>IF(P61=" "," ",RANK(P61,$P$7:$P$135,1))</f>
        <v>16</v>
      </c>
    </row>
    <row r="62" spans="1:17" s="19" customFormat="1" ht="22.5" customHeight="1" thickBot="1">
      <c r="A62" s="24"/>
      <c r="B62" s="46"/>
      <c r="C62" s="25">
        <v>0.20486111111111113</v>
      </c>
      <c r="D62" s="26">
        <v>0.21715277777777778</v>
      </c>
      <c r="E62" s="27">
        <v>0.0007523148148148147</v>
      </c>
      <c r="F62" s="28">
        <f>IF(OR(B61=" ",B61=0)," ",IF(D62&gt;0,IF(AND(C62&gt;=0,D62&gt;0,(D62-C62)&gt;0),D62-C62-E62,"chyba"),"X"))</f>
        <v>0.01153935185185183</v>
      </c>
      <c r="G62" s="36" t="s">
        <v>30</v>
      </c>
      <c r="H62" s="30">
        <v>9</v>
      </c>
      <c r="I62" s="31">
        <v>10</v>
      </c>
      <c r="J62" s="31">
        <v>3</v>
      </c>
      <c r="K62" s="31">
        <v>5</v>
      </c>
      <c r="L62" s="31">
        <v>3</v>
      </c>
      <c r="M62" s="32">
        <v>0</v>
      </c>
      <c r="N62" s="33">
        <f t="shared" si="0"/>
        <v>0.020833333333333332</v>
      </c>
      <c r="O62" s="34">
        <f>IF(OR(B61=" ",B61=0)," ",IF(F62=" "," ",IF(F62="X"," ",IF(G62="N","N",F62+N62))))</f>
        <v>0.032372685185185164</v>
      </c>
      <c r="P62" s="48"/>
      <c r="Q62" s="42"/>
    </row>
    <row r="63" spans="1:17" s="19" customFormat="1" ht="22.5" customHeight="1">
      <c r="A63" s="37">
        <v>41</v>
      </c>
      <c r="B63" s="45" t="s">
        <v>77</v>
      </c>
      <c r="C63" s="9">
        <v>0.20833333333333334</v>
      </c>
      <c r="D63" s="10">
        <v>0.2226041666666667</v>
      </c>
      <c r="E63" s="11">
        <v>0</v>
      </c>
      <c r="F63" s="12">
        <f>IF(OR(B63=" ",B63=0)," ",IF(D63&gt;0,IF(AND(C63&gt;=0,D63&gt;0,(D63-C63)&gt;0),D63-C63-E63,"chyba"),"X"))</f>
        <v>0.014270833333333344</v>
      </c>
      <c r="G63" s="35" t="s">
        <v>30</v>
      </c>
      <c r="H63" s="14">
        <v>6</v>
      </c>
      <c r="I63" s="15">
        <v>5</v>
      </c>
      <c r="J63" s="15">
        <v>6</v>
      </c>
      <c r="K63" s="15">
        <v>5</v>
      </c>
      <c r="L63" s="15">
        <v>5</v>
      </c>
      <c r="M63" s="16">
        <v>0</v>
      </c>
      <c r="N63" s="17">
        <f t="shared" si="0"/>
        <v>0.01875</v>
      </c>
      <c r="O63" s="18">
        <f>IF(OR(B63=" ",B63=0)," ",IF(F63=" "," ",IF(F63="X"," ",IF(G63="N","N",F63+N63))))</f>
        <v>0.033020833333333346</v>
      </c>
      <c r="P63" s="47">
        <f>IF(AND(O63=" ",O64=" ")," ",IF(OR(AND(O63="N",O64="N"),AND(O63="N",O64=" "),AND(O63=" ",O64="N")),"nepl. pokus",IF(OR(O63=0,O64=0),MAX(O63:O64),MIN(O63:O64))))</f>
        <v>0.033020833333333346</v>
      </c>
      <c r="Q63" s="41">
        <f>IF(P63=" "," ",RANK(P63,$P$7:$P$135,1))</f>
        <v>17</v>
      </c>
    </row>
    <row r="64" spans="1:17" s="19" customFormat="1" ht="22.5" customHeight="1" thickBot="1">
      <c r="A64" s="24"/>
      <c r="B64" s="46"/>
      <c r="C64" s="25">
        <v>0.21180555555555555</v>
      </c>
      <c r="D64" s="26">
        <v>0.22738425925925929</v>
      </c>
      <c r="E64" s="27">
        <v>0</v>
      </c>
      <c r="F64" s="28">
        <f>IF(OR(B63=" ",B63=0)," ",IF(D64&gt;0,IF(AND(C64&gt;=0,D64&gt;0,(D64-C64)&gt;0),D64-C64-E64,"chyba"),"X"))</f>
        <v>0.015578703703703733</v>
      </c>
      <c r="G64" s="36" t="s">
        <v>30</v>
      </c>
      <c r="H64" s="30">
        <v>12</v>
      </c>
      <c r="I64" s="31">
        <v>6</v>
      </c>
      <c r="J64" s="31">
        <v>9</v>
      </c>
      <c r="K64" s="31">
        <v>0</v>
      </c>
      <c r="L64" s="31">
        <v>7</v>
      </c>
      <c r="M64" s="32">
        <v>0</v>
      </c>
      <c r="N64" s="33">
        <f t="shared" si="0"/>
        <v>0.02361111111111111</v>
      </c>
      <c r="O64" s="34">
        <f>IF(OR(B63=" ",B63=0)," ",IF(F64=" "," ",IF(F64="X"," ",IF(G64="N","N",F64+N64))))</f>
        <v>0.039189814814814844</v>
      </c>
      <c r="P64" s="48"/>
      <c r="Q64" s="42"/>
    </row>
    <row r="65" spans="1:17" s="19" customFormat="1" ht="22.5" customHeight="1">
      <c r="A65" s="37">
        <v>42</v>
      </c>
      <c r="B65" s="45" t="s">
        <v>78</v>
      </c>
      <c r="C65" s="9">
        <v>0.2152777777777778</v>
      </c>
      <c r="D65" s="10">
        <v>0.2300925925925926</v>
      </c>
      <c r="E65" s="11">
        <v>0</v>
      </c>
      <c r="F65" s="12">
        <f>IF(OR(B65=" ",B65=0)," ",IF(D65&gt;0,IF(AND(C65&gt;=0,D65&gt;0,(D65-C65)&gt;0),D65-C65-E65,"chyba"),"X"))</f>
        <v>0.014814814814814808</v>
      </c>
      <c r="G65" s="35" t="s">
        <v>30</v>
      </c>
      <c r="H65" s="14">
        <v>15</v>
      </c>
      <c r="I65" s="15">
        <v>7</v>
      </c>
      <c r="J65" s="15">
        <v>9</v>
      </c>
      <c r="K65" s="15">
        <v>5</v>
      </c>
      <c r="L65" s="15">
        <v>3</v>
      </c>
      <c r="M65" s="16">
        <v>0</v>
      </c>
      <c r="N65" s="17">
        <f t="shared" si="0"/>
        <v>0.027083333333333334</v>
      </c>
      <c r="O65" s="18">
        <f>IF(OR(B65=" ",B65=0)," ",IF(F65=" "," ",IF(F65="X"," ",IF(G65="N","N",F65+N65))))</f>
        <v>0.04189814814814814</v>
      </c>
      <c r="P65" s="47">
        <f>IF(AND(O65=" ",O66=" ")," ",IF(OR(AND(O65="N",O66="N"),AND(O65="N",O66=" "),AND(O65=" ",O66="N")),"nepl. pokus",IF(OR(O65=0,O66=0),MAX(O65:O66),MIN(O65:O66))))</f>
        <v>0.04189814814814814</v>
      </c>
      <c r="Q65" s="41">
        <f>IF(P65=" "," ",RANK(P65,$P$7:$P$135,1))</f>
        <v>23</v>
      </c>
    </row>
    <row r="66" spans="1:17" s="19" customFormat="1" ht="22.5" customHeight="1" thickBot="1">
      <c r="A66" s="24"/>
      <c r="B66" s="46"/>
      <c r="C66" s="25"/>
      <c r="D66" s="26"/>
      <c r="E66" s="27"/>
      <c r="F66" s="28" t="str">
        <f>IF(OR(B65=" ",B65=0)," ",IF(D66&gt;0,IF(AND(C66&gt;=0,D66&gt;0,(D66-C66)&gt;0),D66-C66-E66,"chyba"),"X"))</f>
        <v>X</v>
      </c>
      <c r="G66" s="36" t="s">
        <v>30</v>
      </c>
      <c r="H66" s="30"/>
      <c r="I66" s="31"/>
      <c r="J66" s="31"/>
      <c r="K66" s="31"/>
      <c r="L66" s="31"/>
      <c r="M66" s="32"/>
      <c r="N66" s="33">
        <f t="shared" si="0"/>
        <v>0</v>
      </c>
      <c r="O66" s="34" t="str">
        <f>IF(OR(B65=" ",B65=0)," ",IF(F66=" "," ",IF(F66="X"," ",IF(G66="N","N",F66+N66))))</f>
        <v> </v>
      </c>
      <c r="P66" s="48"/>
      <c r="Q66" s="42"/>
    </row>
    <row r="67" spans="1:17" s="19" customFormat="1" ht="22.5" customHeight="1">
      <c r="A67" s="37"/>
      <c r="B67" s="45"/>
      <c r="C67" s="9"/>
      <c r="D67" s="10"/>
      <c r="E67" s="11"/>
      <c r="F67" s="12" t="str">
        <f>IF(OR(B67=" ",B67=0)," ",IF(D67&gt;0,IF(AND(C67&gt;=0,D67&gt;0,(D67-C67)&gt;0),D67-C67-E67,"chyba"),"X"))</f>
        <v> </v>
      </c>
      <c r="G67" s="35" t="s">
        <v>30</v>
      </c>
      <c r="H67" s="14"/>
      <c r="I67" s="15"/>
      <c r="J67" s="15"/>
      <c r="K67" s="15"/>
      <c r="L67" s="15"/>
      <c r="M67" s="16"/>
      <c r="N67" s="17" t="str">
        <f t="shared" si="0"/>
        <v> </v>
      </c>
      <c r="O67" s="18" t="str">
        <f>IF(OR(B67=" ",B67=0)," ",IF(F67=" "," ",IF(F67="X"," ",IF(G67="N","N",F67+N67))))</f>
        <v> </v>
      </c>
      <c r="P67" s="47" t="str">
        <f>IF(AND(O67=" ",O68=" ")," ",IF(OR(AND(O67="N",O68="N"),AND(O67="N",O68=" "),AND(O67=" ",O68="N")),"nepl. pokus",IF(OR(O67=0,O68=0),MAX(O67:O68),MIN(O67:O68))))</f>
        <v> </v>
      </c>
      <c r="Q67" s="41" t="str">
        <f>IF(P67=" "," ",RANK(P67,$P$7:$P$135,1))</f>
        <v> </v>
      </c>
    </row>
    <row r="68" spans="1:17" s="19" customFormat="1" ht="22.5" customHeight="1" thickBot="1">
      <c r="A68" s="24"/>
      <c r="B68" s="46"/>
      <c r="C68" s="25"/>
      <c r="D68" s="26"/>
      <c r="E68" s="27"/>
      <c r="F68" s="28" t="str">
        <f>IF(OR(B67=" ",B67=0)," ",IF(D68&gt;0,IF(AND(C68&gt;=0,D68&gt;0,(D68-C68)&gt;0),D68-C68-E68,"chyba"),"X"))</f>
        <v> </v>
      </c>
      <c r="G68" s="36" t="s">
        <v>30</v>
      </c>
      <c r="H68" s="30"/>
      <c r="I68" s="31"/>
      <c r="J68" s="31"/>
      <c r="K68" s="31"/>
      <c r="L68" s="31"/>
      <c r="M68" s="32"/>
      <c r="N68" s="33" t="str">
        <f t="shared" si="0"/>
        <v> </v>
      </c>
      <c r="O68" s="34" t="str">
        <f>IF(OR(B67=" ",B67=0)," ",IF(F68=" "," ",IF(F68="X"," ",IF(G68="N","N",F68+N68))))</f>
        <v> </v>
      </c>
      <c r="P68" s="48"/>
      <c r="Q68" s="42"/>
    </row>
    <row r="69" spans="1:17" s="19" customFormat="1" ht="22.5" customHeight="1" thickBot="1">
      <c r="A69" s="77" t="str">
        <f>A1</f>
        <v>CELOSTÁTNÍ HRA PLAMEN</v>
      </c>
      <c r="B69" s="78"/>
      <c r="C69" s="78"/>
      <c r="D69" s="78"/>
      <c r="E69" s="78"/>
      <c r="F69" s="79" t="str">
        <f>F1</f>
        <v>Záměl</v>
      </c>
      <c r="G69" s="79"/>
      <c r="H69" s="79"/>
      <c r="I69" s="79"/>
      <c r="J69" s="79"/>
      <c r="K69" s="79"/>
      <c r="L69" s="79"/>
      <c r="M69" s="79"/>
      <c r="N69" s="79"/>
      <c r="O69" s="87" t="str">
        <f>O1</f>
        <v>10.října 2009</v>
      </c>
      <c r="P69" s="87"/>
      <c r="Q69" s="88"/>
    </row>
    <row r="70" spans="1:17" s="19" customFormat="1" ht="22.5" customHeight="1" thickBot="1" thickTop="1">
      <c r="A70" s="80" t="str">
        <f>A2</f>
        <v>ZPV</v>
      </c>
      <c r="B70" s="81"/>
      <c r="C70" s="81"/>
      <c r="D70" s="81"/>
      <c r="E70" s="81"/>
      <c r="F70" s="82" t="str">
        <f>F2</f>
        <v>Okresní kolo Plamen</v>
      </c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3"/>
    </row>
    <row r="71" spans="1:17" s="19" customFormat="1" ht="22.5" customHeight="1" thickBot="1">
      <c r="A71" s="84" t="s">
        <v>12</v>
      </c>
      <c r="B71" s="1" t="s">
        <v>14</v>
      </c>
      <c r="C71" s="56" t="s">
        <v>17</v>
      </c>
      <c r="D71" s="57"/>
      <c r="E71" s="57"/>
      <c r="F71" s="58"/>
      <c r="G71" s="59" t="s">
        <v>13</v>
      </c>
      <c r="H71" s="61" t="s">
        <v>16</v>
      </c>
      <c r="I71" s="62"/>
      <c r="J71" s="62"/>
      <c r="K71" s="62"/>
      <c r="L71" s="62"/>
      <c r="M71" s="63"/>
      <c r="N71" s="72" t="s">
        <v>18</v>
      </c>
      <c r="O71" s="49" t="s">
        <v>27</v>
      </c>
      <c r="P71" s="49" t="s">
        <v>10</v>
      </c>
      <c r="Q71" s="49" t="s">
        <v>11</v>
      </c>
    </row>
    <row r="72" spans="1:17" s="19" customFormat="1" ht="22.5" customHeight="1" thickBot="1">
      <c r="A72" s="85"/>
      <c r="B72" s="2" t="str">
        <f>B4</f>
        <v>STARŠÍ</v>
      </c>
      <c r="C72" s="64" t="s">
        <v>34</v>
      </c>
      <c r="D72" s="66" t="s">
        <v>35</v>
      </c>
      <c r="E72" s="68" t="s">
        <v>25</v>
      </c>
      <c r="F72" s="70" t="s">
        <v>0</v>
      </c>
      <c r="G72" s="60"/>
      <c r="H72" s="52" t="s">
        <v>24</v>
      </c>
      <c r="I72" s="54" t="s">
        <v>23</v>
      </c>
      <c r="J72" s="54" t="s">
        <v>22</v>
      </c>
      <c r="K72" s="54" t="s">
        <v>21</v>
      </c>
      <c r="L72" s="54" t="s">
        <v>20</v>
      </c>
      <c r="M72" s="75" t="s">
        <v>19</v>
      </c>
      <c r="N72" s="73"/>
      <c r="O72" s="50"/>
      <c r="P72" s="50"/>
      <c r="Q72" s="50"/>
    </row>
    <row r="73" spans="1:17" s="19" customFormat="1" ht="22.5" customHeight="1">
      <c r="A73" s="85"/>
      <c r="B73" s="43" t="s">
        <v>9</v>
      </c>
      <c r="C73" s="65"/>
      <c r="D73" s="67"/>
      <c r="E73" s="69"/>
      <c r="F73" s="71"/>
      <c r="G73" s="60"/>
      <c r="H73" s="53"/>
      <c r="I73" s="55"/>
      <c r="J73" s="55"/>
      <c r="K73" s="55"/>
      <c r="L73" s="55"/>
      <c r="M73" s="76"/>
      <c r="N73" s="74"/>
      <c r="O73" s="50"/>
      <c r="P73" s="50"/>
      <c r="Q73" s="50"/>
    </row>
    <row r="74" spans="1:17" s="19" customFormat="1" ht="22.5" customHeight="1" thickBot="1">
      <c r="A74" s="86"/>
      <c r="B74" s="44"/>
      <c r="C74" s="20" t="s">
        <v>7</v>
      </c>
      <c r="D74" s="21" t="s">
        <v>7</v>
      </c>
      <c r="E74" s="22" t="s">
        <v>26</v>
      </c>
      <c r="F74" s="23" t="s">
        <v>7</v>
      </c>
      <c r="G74" s="4" t="s">
        <v>8</v>
      </c>
      <c r="H74" s="5" t="s">
        <v>1</v>
      </c>
      <c r="I74" s="6" t="s">
        <v>2</v>
      </c>
      <c r="J74" s="6" t="s">
        <v>3</v>
      </c>
      <c r="K74" s="6" t="s">
        <v>4</v>
      </c>
      <c r="L74" s="6" t="s">
        <v>5</v>
      </c>
      <c r="M74" s="7" t="s">
        <v>6</v>
      </c>
      <c r="N74" s="8" t="s">
        <v>26</v>
      </c>
      <c r="O74" s="3" t="s">
        <v>7</v>
      </c>
      <c r="P74" s="3" t="s">
        <v>7</v>
      </c>
      <c r="Q74" s="51"/>
    </row>
    <row r="75" spans="1:17" s="19" customFormat="1" ht="22.5" customHeight="1" thickBot="1">
      <c r="A75" s="37"/>
      <c r="B75" s="45"/>
      <c r="C75" s="9"/>
      <c r="D75" s="10"/>
      <c r="E75" s="11"/>
      <c r="F75" s="12" t="str">
        <f>IF(OR(B75=" ",B75=0)," ",IF(D75&gt;0,IF(AND(C75&gt;=0,D75&gt;0,(D75-C75)&gt;0),D75-C75-E75,"chyba"),"X"))</f>
        <v> </v>
      </c>
      <c r="G75" s="35" t="s">
        <v>30</v>
      </c>
      <c r="H75" s="14"/>
      <c r="I75" s="15"/>
      <c r="J75" s="15"/>
      <c r="K75" s="15"/>
      <c r="L75" s="15"/>
      <c r="M75" s="16"/>
      <c r="N75" s="17" t="str">
        <f t="shared" si="0"/>
        <v> </v>
      </c>
      <c r="O75" s="18" t="str">
        <f>IF(OR(B75=" ",B75=0)," ",IF(F75=" "," ",IF(F75="X"," ",IF(G75="N","N",F75+N75))))</f>
        <v> </v>
      </c>
      <c r="P75" s="47" t="str">
        <f>IF(AND(O75=" ",O76=" ")," ",IF(OR(AND(O75="N",O76="N"),AND(O75="N",O76=" "),AND(O75=" ",O76="N")),"nepl. pokus",IF(OR(O75=0,O76=0),MAX(O75:O76),MIN(O75:O76))))</f>
        <v> </v>
      </c>
      <c r="Q75" s="41" t="str">
        <f>IF(P75=" "," ",RANK(P75,$P$7:$P$135,1))</f>
        <v> </v>
      </c>
    </row>
    <row r="76" spans="1:17" s="19" customFormat="1" ht="22.5" customHeight="1" thickBot="1">
      <c r="A76" s="24"/>
      <c r="B76" s="46"/>
      <c r="C76" s="25"/>
      <c r="D76" s="26"/>
      <c r="E76" s="11"/>
      <c r="F76" s="28" t="str">
        <f>IF(OR(B75=" ",B75=0)," ",IF(D76&gt;0,IF(AND(C76&gt;=0,D76&gt;0,(D76-C76)&gt;0),D76-C76-E76,"chyba"),"X"))</f>
        <v> </v>
      </c>
      <c r="G76" s="36" t="s">
        <v>30</v>
      </c>
      <c r="H76" s="30"/>
      <c r="I76" s="31"/>
      <c r="J76" s="31"/>
      <c r="K76" s="31"/>
      <c r="L76" s="31"/>
      <c r="M76" s="32"/>
      <c r="N76" s="33" t="str">
        <f t="shared" si="0"/>
        <v> </v>
      </c>
      <c r="O76" s="34" t="str">
        <f>IF(OR(B75=" ",B75=0)," ",IF(F76=" "," ",IF(F76="X"," ",IF(G76="N","N",F76+N76))))</f>
        <v> </v>
      </c>
      <c r="P76" s="48"/>
      <c r="Q76" s="42"/>
    </row>
    <row r="77" spans="1:17" s="19" customFormat="1" ht="22.5" customHeight="1">
      <c r="A77" s="37" t="s">
        <v>29</v>
      </c>
      <c r="B77" s="45"/>
      <c r="C77" s="9"/>
      <c r="D77" s="10"/>
      <c r="E77" s="11"/>
      <c r="F77" s="12" t="str">
        <f>IF(OR(B77=" ",B77=0)," ",IF(D77&gt;0,IF(AND(C77&gt;=0,D77&gt;0,(D77-C77)&gt;0),D77-C77-E77,"chyba"),"X"))</f>
        <v> </v>
      </c>
      <c r="G77" s="35" t="s">
        <v>30</v>
      </c>
      <c r="H77" s="14"/>
      <c r="I77" s="15"/>
      <c r="J77" s="15"/>
      <c r="K77" s="15"/>
      <c r="L77" s="15"/>
      <c r="M77" s="16"/>
      <c r="N77" s="17" t="str">
        <f t="shared" si="0"/>
        <v> </v>
      </c>
      <c r="O77" s="18" t="str">
        <f>IF(OR(B77=" ",B77=0)," ",IF(F77=" "," ",IF(F77="X"," ",IF(G77="N","N",F77+N77))))</f>
        <v> </v>
      </c>
      <c r="P77" s="47" t="str">
        <f>IF(AND(O77=" ",O78=" ")," ",IF(OR(AND(O77="N",O78="N"),AND(O77="N",O78=" "),AND(O77=" ",O78="N")),"nepl. pokus",IF(OR(O77=0,O78=0),MAX(O77:O78),MIN(O77:O78))))</f>
        <v> </v>
      </c>
      <c r="Q77" s="41" t="str">
        <f>IF(P77=" "," ",RANK(P77,$P$7:$P$135,1))</f>
        <v> </v>
      </c>
    </row>
    <row r="78" spans="1:17" s="19" customFormat="1" ht="22.5" customHeight="1" thickBot="1">
      <c r="A78" s="24"/>
      <c r="B78" s="46"/>
      <c r="C78" s="25"/>
      <c r="D78" s="26"/>
      <c r="E78" s="27"/>
      <c r="F78" s="28" t="str">
        <f>IF(OR(B77=" ",B77=0)," ",IF(D78&gt;0,IF(AND(C78&gt;=0,D78&gt;0,(D78-C78)&gt;0),D78-C78-E78,"chyba"),"X"))</f>
        <v> </v>
      </c>
      <c r="G78" s="36" t="s">
        <v>30</v>
      </c>
      <c r="H78" s="30"/>
      <c r="I78" s="31"/>
      <c r="J78" s="31"/>
      <c r="K78" s="31"/>
      <c r="L78" s="31"/>
      <c r="M78" s="32"/>
      <c r="N78" s="33" t="str">
        <f t="shared" si="0"/>
        <v> </v>
      </c>
      <c r="O78" s="34" t="str">
        <f>IF(OR(B77=" ",B77=0)," ",IF(F78=" "," ",IF(F78="X"," ",IF(G78="N","N",F78+N78))))</f>
        <v> </v>
      </c>
      <c r="P78" s="48"/>
      <c r="Q78" s="42"/>
    </row>
    <row r="79" spans="1:17" s="19" customFormat="1" ht="22.5" customHeight="1">
      <c r="A79" s="37" t="s">
        <v>29</v>
      </c>
      <c r="B79" s="45"/>
      <c r="C79" s="9"/>
      <c r="D79" s="10"/>
      <c r="E79" s="11"/>
      <c r="F79" s="12" t="str">
        <f>IF(OR(B79=" ",B79=0)," ",IF(D79&gt;0,IF(AND(C79&gt;=0,D79&gt;0,(D79-C79)&gt;0),D79-C79-E79,"chyba"),"X"))</f>
        <v> </v>
      </c>
      <c r="G79" s="35" t="s">
        <v>30</v>
      </c>
      <c r="H79" s="14"/>
      <c r="I79" s="15"/>
      <c r="J79" s="15"/>
      <c r="K79" s="15"/>
      <c r="L79" s="15"/>
      <c r="M79" s="16"/>
      <c r="N79" s="17" t="str">
        <f t="shared" si="0"/>
        <v> </v>
      </c>
      <c r="O79" s="18" t="str">
        <f>IF(OR(B79=" ",B79=0)," ",IF(F79=" "," ",IF(F79="X"," ",IF(G79="N","N",F79+N79))))</f>
        <v> </v>
      </c>
      <c r="P79" s="47" t="str">
        <f>IF(AND(O79=" ",O80=" ")," ",IF(OR(AND(O79="N",O80="N"),AND(O79="N",O80=" "),AND(O79=" ",O80="N")),"nepl. pokus",IF(OR(O79=0,O80=0),MAX(O79:O80),MIN(O79:O80))))</f>
        <v> </v>
      </c>
      <c r="Q79" s="41" t="str">
        <f>IF(P79=" "," ",RANK(P79,$P$7:$P$135,1))</f>
        <v> </v>
      </c>
    </row>
    <row r="80" spans="1:17" s="19" customFormat="1" ht="22.5" customHeight="1" thickBot="1">
      <c r="A80" s="24"/>
      <c r="B80" s="46"/>
      <c r="C80" s="25"/>
      <c r="D80" s="26"/>
      <c r="E80" s="27"/>
      <c r="F80" s="28" t="str">
        <f>IF(OR(B79=" ",B79=0)," ",IF(D80&gt;0,IF(AND(C80&gt;=0,D80&gt;0,(D80-C80)&gt;0),D80-C80-E80,"chyba"),"X"))</f>
        <v> </v>
      </c>
      <c r="G80" s="36" t="s">
        <v>30</v>
      </c>
      <c r="H80" s="30"/>
      <c r="I80" s="31"/>
      <c r="J80" s="31"/>
      <c r="K80" s="31"/>
      <c r="L80" s="31"/>
      <c r="M80" s="32"/>
      <c r="N80" s="33" t="str">
        <f t="shared" si="0"/>
        <v> </v>
      </c>
      <c r="O80" s="34" t="str">
        <f>IF(OR(B79=" ",B79=0)," ",IF(F80=" "," ",IF(F80="X"," ",IF(G80="N","N",F80+N80))))</f>
        <v> </v>
      </c>
      <c r="P80" s="48"/>
      <c r="Q80" s="42"/>
    </row>
    <row r="81" spans="1:17" s="19" customFormat="1" ht="22.5" customHeight="1">
      <c r="A81" s="37" t="s">
        <v>29</v>
      </c>
      <c r="B81" s="45"/>
      <c r="C81" s="9"/>
      <c r="D81" s="10"/>
      <c r="E81" s="11"/>
      <c r="F81" s="12" t="str">
        <f>IF(OR(B81=" ",B81=0)," ",IF(D81&gt;0,IF(AND(C81&gt;=0,D81&gt;0,(D81-C81)&gt;0),D81-C81-E81,"chyba"),"X"))</f>
        <v> </v>
      </c>
      <c r="G81" s="35" t="s">
        <v>30</v>
      </c>
      <c r="H81" s="14"/>
      <c r="I81" s="15"/>
      <c r="J81" s="15"/>
      <c r="K81" s="15"/>
      <c r="L81" s="15"/>
      <c r="M81" s="16"/>
      <c r="N81" s="17" t="str">
        <f t="shared" si="0"/>
        <v> </v>
      </c>
      <c r="O81" s="18" t="str">
        <f>IF(OR(B81=" ",B81=0)," ",IF(F81=" "," ",IF(F81="X"," ",IF(G81="N","N",F81+N81))))</f>
        <v> </v>
      </c>
      <c r="P81" s="47" t="str">
        <f>IF(AND(O81=" ",O82=" ")," ",IF(OR(AND(O81="N",O82="N"),AND(O81="N",O82=" "),AND(O81=" ",O82="N")),"nepl. pokus",IF(OR(O81=0,O82=0),MAX(O81:O82),MIN(O81:O82))))</f>
        <v> </v>
      </c>
      <c r="Q81" s="41" t="str">
        <f>IF(P81=" "," ",RANK(P81,$P$7:$P$135,1))</f>
        <v> </v>
      </c>
    </row>
    <row r="82" spans="1:17" s="19" customFormat="1" ht="22.5" customHeight="1" thickBot="1">
      <c r="A82" s="24"/>
      <c r="B82" s="46"/>
      <c r="C82" s="25"/>
      <c r="D82" s="26"/>
      <c r="E82" s="27"/>
      <c r="F82" s="28" t="str">
        <f>IF(OR(B81=" ",B81=0)," ",IF(D82&gt;0,IF(AND(C82&gt;=0,D82&gt;0,(D82-C82)&gt;0),D82-C82-E82,"chyba"),"X"))</f>
        <v> </v>
      </c>
      <c r="G82" s="36" t="s">
        <v>30</v>
      </c>
      <c r="H82" s="30"/>
      <c r="I82" s="31"/>
      <c r="J82" s="31"/>
      <c r="K82" s="31"/>
      <c r="L82" s="31"/>
      <c r="M82" s="32"/>
      <c r="N82" s="33" t="str">
        <f t="shared" si="0"/>
        <v> </v>
      </c>
      <c r="O82" s="34" t="str">
        <f>IF(OR(B81=" ",B81=0)," ",IF(F82=" "," ",IF(F82="X"," ",IF(G82="N","N",F82+N82))))</f>
        <v> </v>
      </c>
      <c r="P82" s="48"/>
      <c r="Q82" s="42"/>
    </row>
    <row r="83" spans="1:17" s="19" customFormat="1" ht="22.5" customHeight="1">
      <c r="A83" s="37" t="s">
        <v>29</v>
      </c>
      <c r="B83" s="45"/>
      <c r="C83" s="9"/>
      <c r="D83" s="10"/>
      <c r="E83" s="11"/>
      <c r="F83" s="12" t="str">
        <f>IF(OR(B83=" ",B83=0)," ",IF(D83&gt;0,IF(AND(C83&gt;=0,D83&gt;0,(D83-C83)&gt;0),D83-C83-E83,"chyba"),"X"))</f>
        <v> </v>
      </c>
      <c r="G83" s="35" t="s">
        <v>30</v>
      </c>
      <c r="H83" s="14"/>
      <c r="I83" s="15"/>
      <c r="J83" s="15"/>
      <c r="K83" s="15"/>
      <c r="L83" s="15"/>
      <c r="M83" s="16"/>
      <c r="N83" s="17" t="str">
        <f t="shared" si="0"/>
        <v> </v>
      </c>
      <c r="O83" s="18" t="str">
        <f>IF(OR(B83=" ",B83=0)," ",IF(F83=" "," ",IF(F83="X"," ",IF(G83="N","N",F83+N83))))</f>
        <v> </v>
      </c>
      <c r="P83" s="47" t="str">
        <f>IF(AND(O83=" ",O84=" ")," ",IF(OR(AND(O83="N",O84="N"),AND(O83="N",O84=" "),AND(O83=" ",O84="N")),"nepl. pokus",IF(OR(O83=0,O84=0),MAX(O83:O84),MIN(O83:O84))))</f>
        <v> </v>
      </c>
      <c r="Q83" s="41" t="str">
        <f>IF(P83=" "," ",RANK(P83,$P$7:$P$135,1))</f>
        <v> </v>
      </c>
    </row>
    <row r="84" spans="1:17" s="19" customFormat="1" ht="22.5" customHeight="1" thickBot="1">
      <c r="A84" s="24"/>
      <c r="B84" s="46"/>
      <c r="C84" s="25"/>
      <c r="D84" s="26"/>
      <c r="E84" s="27"/>
      <c r="F84" s="28" t="str">
        <f>IF(OR(B83=" ",B83=0)," ",IF(D84&gt;0,IF(AND(C84&gt;=0,D84&gt;0,(D84-C84)&gt;0),D84-C84-E84,"chyba"),"X"))</f>
        <v> </v>
      </c>
      <c r="G84" s="36" t="s">
        <v>30</v>
      </c>
      <c r="H84" s="30"/>
      <c r="I84" s="31"/>
      <c r="J84" s="31"/>
      <c r="K84" s="31"/>
      <c r="L84" s="31"/>
      <c r="M84" s="32"/>
      <c r="N84" s="33" t="str">
        <f t="shared" si="0"/>
        <v> </v>
      </c>
      <c r="O84" s="34" t="str">
        <f>IF(OR(B83=" ",B83=0)," ",IF(F84=" "," ",IF(F84="X"," ",IF(G84="N","N",F84+N84))))</f>
        <v> </v>
      </c>
      <c r="P84" s="48"/>
      <c r="Q84" s="42"/>
    </row>
    <row r="85" spans="1:17" s="19" customFormat="1" ht="22.5" customHeight="1">
      <c r="A85" s="37" t="s">
        <v>29</v>
      </c>
      <c r="B85" s="45"/>
      <c r="C85" s="9"/>
      <c r="D85" s="10"/>
      <c r="E85" s="11"/>
      <c r="F85" s="12" t="str">
        <f>IF(OR(B85=" ",B85=0)," ",IF(D85&gt;0,IF(AND(C85&gt;=0,D85&gt;0,(D85-C85)&gt;0),D85-C85-E85,"chyba"),"X"))</f>
        <v> </v>
      </c>
      <c r="G85" s="35" t="s">
        <v>30</v>
      </c>
      <c r="H85" s="14"/>
      <c r="I85" s="15"/>
      <c r="J85" s="15"/>
      <c r="K85" s="15"/>
      <c r="L85" s="15"/>
      <c r="M85" s="16"/>
      <c r="N85" s="17" t="str">
        <f t="shared" si="0"/>
        <v> </v>
      </c>
      <c r="O85" s="18" t="str">
        <f>IF(OR(B85=" ",B85=0)," ",IF(F85=" "," ",IF(F85="X"," ",IF(G85="N","N",F85+N85))))</f>
        <v> </v>
      </c>
      <c r="P85" s="47" t="str">
        <f>IF(AND(O85=" ",O86=" ")," ",IF(OR(AND(O85="N",O86="N"),AND(O85="N",O86=" "),AND(O85=" ",O86="N")),"nepl. pokus",IF(OR(O85=0,O86=0),MAX(O85:O86),MIN(O85:O86))))</f>
        <v> </v>
      </c>
      <c r="Q85" s="41" t="str">
        <f>IF(P85=" "," ",RANK(P85,$P$7:$P$135,1))</f>
        <v> </v>
      </c>
    </row>
    <row r="86" spans="1:17" s="19" customFormat="1" ht="22.5" customHeight="1" thickBot="1">
      <c r="A86" s="24"/>
      <c r="B86" s="46"/>
      <c r="C86" s="25"/>
      <c r="D86" s="26"/>
      <c r="E86" s="27"/>
      <c r="F86" s="28" t="str">
        <f>IF(OR(B85=" ",B85=0)," ",IF(D86&gt;0,IF(AND(C86&gt;=0,D86&gt;0,(D86-C86)&gt;0),D86-C86-E86,"chyba"),"X"))</f>
        <v> </v>
      </c>
      <c r="G86" s="36" t="s">
        <v>30</v>
      </c>
      <c r="H86" s="30"/>
      <c r="I86" s="31"/>
      <c r="J86" s="31"/>
      <c r="K86" s="31"/>
      <c r="L86" s="31"/>
      <c r="M86" s="32"/>
      <c r="N86" s="33" t="str">
        <f t="shared" si="0"/>
        <v> </v>
      </c>
      <c r="O86" s="34" t="str">
        <f>IF(OR(B85=" ",B85=0)," ",IF(F86=" "," ",IF(F86="X"," ",IF(G86="N","N",F86+N86))))</f>
        <v> </v>
      </c>
      <c r="P86" s="48"/>
      <c r="Q86" s="42"/>
    </row>
    <row r="87" spans="1:17" s="19" customFormat="1" ht="22.5" customHeight="1">
      <c r="A87" s="37" t="s">
        <v>29</v>
      </c>
      <c r="B87" s="45"/>
      <c r="C87" s="9"/>
      <c r="D87" s="10"/>
      <c r="E87" s="11"/>
      <c r="F87" s="12" t="str">
        <f>IF(OR(B87=" ",B87=0)," ",IF(D87&gt;0,IF(AND(C87&gt;=0,D87&gt;0,(D87-C87)&gt;0),D87-C87-E87,"chyba"),"X"))</f>
        <v> </v>
      </c>
      <c r="G87" s="35" t="s">
        <v>30</v>
      </c>
      <c r="H87" s="14"/>
      <c r="I87" s="15"/>
      <c r="J87" s="15"/>
      <c r="K87" s="15"/>
      <c r="L87" s="15"/>
      <c r="M87" s="16"/>
      <c r="N87" s="17" t="str">
        <f t="shared" si="0"/>
        <v> </v>
      </c>
      <c r="O87" s="18" t="str">
        <f>IF(OR(B87=" ",B87=0)," ",IF(F87=" "," ",IF(F87="X"," ",IF(G87="N","N",F87+N87))))</f>
        <v> </v>
      </c>
      <c r="P87" s="47" t="str">
        <f>IF(AND(O87=" ",O88=" ")," ",IF(OR(AND(O87="N",O88="N"),AND(O87="N",O88=" "),AND(O87=" ",O88="N")),"nepl. pokus",IF(OR(O87=0,O88=0),MAX(O87:O88),MIN(O87:O88))))</f>
        <v> </v>
      </c>
      <c r="Q87" s="41" t="str">
        <f>IF(P87=" "," ",RANK(P87,$P$7:$P$135,1))</f>
        <v> </v>
      </c>
    </row>
    <row r="88" spans="1:17" s="19" customFormat="1" ht="22.5" customHeight="1" thickBot="1">
      <c r="A88" s="24"/>
      <c r="B88" s="46"/>
      <c r="C88" s="25"/>
      <c r="D88" s="26"/>
      <c r="E88" s="27"/>
      <c r="F88" s="28" t="str">
        <f>IF(OR(B87=" ",B87=0)," ",IF(D88&gt;0,IF(AND(C88&gt;=0,D88&gt;0,(D88-C88)&gt;0),D88-C88-E88,"chyba"),"X"))</f>
        <v> </v>
      </c>
      <c r="G88" s="36" t="s">
        <v>30</v>
      </c>
      <c r="H88" s="30"/>
      <c r="I88" s="31"/>
      <c r="J88" s="31"/>
      <c r="K88" s="31"/>
      <c r="L88" s="31"/>
      <c r="M88" s="32"/>
      <c r="N88" s="33" t="str">
        <f t="shared" si="0"/>
        <v> </v>
      </c>
      <c r="O88" s="34" t="str">
        <f>IF(OR(B87=" ",B87=0)," ",IF(F88=" "," ",IF(F88="X"," ",IF(G88="N","N",F88+N88))))</f>
        <v> </v>
      </c>
      <c r="P88" s="48"/>
      <c r="Q88" s="42"/>
    </row>
    <row r="89" spans="1:17" s="19" customFormat="1" ht="22.5" customHeight="1">
      <c r="A89" s="37" t="s">
        <v>29</v>
      </c>
      <c r="B89" s="45"/>
      <c r="C89" s="9"/>
      <c r="D89" s="10"/>
      <c r="E89" s="11"/>
      <c r="F89" s="12" t="str">
        <f>IF(OR(B89=" ",B89=0)," ",IF(D89&gt;0,IF(AND(C89&gt;=0,D89&gt;0,(D89-C89)&gt;0),D89-C89-E89,"chyba"),"X"))</f>
        <v> </v>
      </c>
      <c r="G89" s="35" t="s">
        <v>30</v>
      </c>
      <c r="H89" s="14"/>
      <c r="I89" s="15"/>
      <c r="J89" s="15"/>
      <c r="K89" s="15"/>
      <c r="L89" s="15"/>
      <c r="M89" s="16"/>
      <c r="N89" s="17" t="str">
        <f t="shared" si="0"/>
        <v> </v>
      </c>
      <c r="O89" s="18" t="str">
        <f>IF(OR(B89=" ",B89=0)," ",IF(F89=" "," ",IF(F89="X"," ",IF(G89="N","N",F89+N89))))</f>
        <v> </v>
      </c>
      <c r="P89" s="47" t="str">
        <f>IF(AND(O89=" ",O90=" ")," ",IF(OR(AND(O89="N",O90="N"),AND(O89="N",O90=" "),AND(O89=" ",O90="N")),"nepl. pokus",IF(OR(O89=0,O90=0),MAX(O89:O90),MIN(O89:O90))))</f>
        <v> </v>
      </c>
      <c r="Q89" s="41" t="str">
        <f>IF(P89=" "," ",RANK(P89,$P$7:$P$135,1))</f>
        <v> </v>
      </c>
    </row>
    <row r="90" spans="1:17" s="19" customFormat="1" ht="22.5" customHeight="1" thickBot="1">
      <c r="A90" s="24"/>
      <c r="B90" s="46"/>
      <c r="C90" s="25"/>
      <c r="D90" s="26"/>
      <c r="E90" s="27"/>
      <c r="F90" s="28" t="str">
        <f>IF(OR(B89=" ",B89=0)," ",IF(D90&gt;0,IF(AND(C90&gt;=0,D90&gt;0,(D90-C90)&gt;0),D90-C90-E90,"chyba"),"X"))</f>
        <v> </v>
      </c>
      <c r="G90" s="36" t="s">
        <v>30</v>
      </c>
      <c r="H90" s="30"/>
      <c r="I90" s="31"/>
      <c r="J90" s="31"/>
      <c r="K90" s="31"/>
      <c r="L90" s="31"/>
      <c r="M90" s="32"/>
      <c r="N90" s="33" t="str">
        <f t="shared" si="0"/>
        <v> </v>
      </c>
      <c r="O90" s="34" t="str">
        <f>IF(OR(B89=" ",B89=0)," ",IF(F90=" "," ",IF(F90="X"," ",IF(G90="N","N",F90+N90))))</f>
        <v> </v>
      </c>
      <c r="P90" s="48"/>
      <c r="Q90" s="42"/>
    </row>
    <row r="91" spans="1:17" s="19" customFormat="1" ht="22.5" customHeight="1">
      <c r="A91" s="37" t="s">
        <v>29</v>
      </c>
      <c r="B91" s="45"/>
      <c r="C91" s="9"/>
      <c r="D91" s="10"/>
      <c r="E91" s="11"/>
      <c r="F91" s="12" t="str">
        <f>IF(OR(B91=" ",B91=0)," ",IF(D91&gt;0,IF(AND(C91&gt;=0,D91&gt;0,(D91-C91)&gt;0),D91-C91-E91,"chyba"),"X"))</f>
        <v> </v>
      </c>
      <c r="G91" s="35" t="s">
        <v>30</v>
      </c>
      <c r="H91" s="14"/>
      <c r="I91" s="15"/>
      <c r="J91" s="15"/>
      <c r="K91" s="15"/>
      <c r="L91" s="15"/>
      <c r="M91" s="16"/>
      <c r="N91" s="17" t="str">
        <f t="shared" si="0"/>
        <v> </v>
      </c>
      <c r="O91" s="18" t="str">
        <f>IF(OR(B91=" ",B91=0)," ",IF(F91=" "," ",IF(F91="X"," ",IF(G91="N","N",F91+N91))))</f>
        <v> </v>
      </c>
      <c r="P91" s="47" t="str">
        <f>IF(AND(O91=" ",O92=" ")," ",IF(OR(AND(O91="N",O92="N"),AND(O91="N",O92=" "),AND(O91=" ",O92="N")),"nepl. pokus",IF(OR(O91=0,O92=0),MAX(O91:O92),MIN(O91:O92))))</f>
        <v> </v>
      </c>
      <c r="Q91" s="41" t="str">
        <f>IF(P91=" "," ",RANK(P91,$P$7:$P$135,1))</f>
        <v> </v>
      </c>
    </row>
    <row r="92" spans="1:17" s="19" customFormat="1" ht="22.5" customHeight="1" thickBot="1">
      <c r="A92" s="24"/>
      <c r="B92" s="46"/>
      <c r="C92" s="25"/>
      <c r="D92" s="26"/>
      <c r="E92" s="27"/>
      <c r="F92" s="28" t="str">
        <f>IF(OR(B91=" ",B91=0)," ",IF(D92&gt;0,IF(AND(C92&gt;=0,D92&gt;0,(D92-C92)&gt;0),D92-C92-E92,"chyba"),"X"))</f>
        <v> </v>
      </c>
      <c r="G92" s="36" t="s">
        <v>30</v>
      </c>
      <c r="H92" s="30"/>
      <c r="I92" s="31"/>
      <c r="J92" s="31"/>
      <c r="K92" s="31"/>
      <c r="L92" s="31"/>
      <c r="M92" s="32"/>
      <c r="N92" s="33" t="str">
        <f t="shared" si="0"/>
        <v> </v>
      </c>
      <c r="O92" s="34" t="str">
        <f>IF(OR(B91=" ",B91=0)," ",IF(F92=" "," ",IF(F92="X"," ",IF(G92="N","N",F92+N92))))</f>
        <v> </v>
      </c>
      <c r="P92" s="48"/>
      <c r="Q92" s="42"/>
    </row>
    <row r="93" spans="1:17" s="19" customFormat="1" ht="22.5" customHeight="1" thickBot="1">
      <c r="A93" s="77" t="str">
        <f>A1</f>
        <v>CELOSTÁTNÍ HRA PLAMEN</v>
      </c>
      <c r="B93" s="78"/>
      <c r="C93" s="78"/>
      <c r="D93" s="78"/>
      <c r="E93" s="78"/>
      <c r="F93" s="79" t="str">
        <f>F1</f>
        <v>Záměl</v>
      </c>
      <c r="G93" s="79"/>
      <c r="H93" s="79"/>
      <c r="I93" s="79"/>
      <c r="J93" s="79"/>
      <c r="K93" s="79"/>
      <c r="L93" s="79"/>
      <c r="M93" s="79"/>
      <c r="N93" s="79"/>
      <c r="O93" s="87" t="str">
        <f>O1</f>
        <v>10.října 2009</v>
      </c>
      <c r="P93" s="87"/>
      <c r="Q93" s="88"/>
    </row>
    <row r="94" spans="1:17" s="19" customFormat="1" ht="22.5" customHeight="1" thickBot="1" thickTop="1">
      <c r="A94" s="80" t="str">
        <f>A2</f>
        <v>ZPV</v>
      </c>
      <c r="B94" s="81"/>
      <c r="C94" s="81"/>
      <c r="D94" s="81"/>
      <c r="E94" s="81"/>
      <c r="F94" s="82" t="str">
        <f>F2</f>
        <v>Okresní kolo Plamen</v>
      </c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3"/>
    </row>
    <row r="95" spans="1:17" s="19" customFormat="1" ht="22.5" customHeight="1" thickBot="1">
      <c r="A95" s="84" t="s">
        <v>12</v>
      </c>
      <c r="B95" s="1" t="s">
        <v>14</v>
      </c>
      <c r="C95" s="56" t="s">
        <v>17</v>
      </c>
      <c r="D95" s="57"/>
      <c r="E95" s="57"/>
      <c r="F95" s="58"/>
      <c r="G95" s="59" t="s">
        <v>13</v>
      </c>
      <c r="H95" s="61" t="s">
        <v>16</v>
      </c>
      <c r="I95" s="62"/>
      <c r="J95" s="62"/>
      <c r="K95" s="62"/>
      <c r="L95" s="62"/>
      <c r="M95" s="63"/>
      <c r="N95" s="72" t="s">
        <v>18</v>
      </c>
      <c r="O95" s="49" t="s">
        <v>27</v>
      </c>
      <c r="P95" s="49" t="s">
        <v>10</v>
      </c>
      <c r="Q95" s="49" t="s">
        <v>11</v>
      </c>
    </row>
    <row r="96" spans="1:17" s="19" customFormat="1" ht="22.5" customHeight="1" thickBot="1">
      <c r="A96" s="85"/>
      <c r="B96" s="2" t="str">
        <f>B4</f>
        <v>STARŠÍ</v>
      </c>
      <c r="C96" s="64" t="s">
        <v>34</v>
      </c>
      <c r="D96" s="66" t="s">
        <v>35</v>
      </c>
      <c r="E96" s="68" t="s">
        <v>25</v>
      </c>
      <c r="F96" s="70" t="s">
        <v>0</v>
      </c>
      <c r="G96" s="60"/>
      <c r="H96" s="52" t="s">
        <v>24</v>
      </c>
      <c r="I96" s="54" t="s">
        <v>23</v>
      </c>
      <c r="J96" s="54" t="s">
        <v>22</v>
      </c>
      <c r="K96" s="54" t="s">
        <v>21</v>
      </c>
      <c r="L96" s="54" t="s">
        <v>20</v>
      </c>
      <c r="M96" s="75" t="s">
        <v>19</v>
      </c>
      <c r="N96" s="73"/>
      <c r="O96" s="50"/>
      <c r="P96" s="50"/>
      <c r="Q96" s="50"/>
    </row>
    <row r="97" spans="1:17" s="19" customFormat="1" ht="22.5" customHeight="1">
      <c r="A97" s="85"/>
      <c r="B97" s="43" t="s">
        <v>9</v>
      </c>
      <c r="C97" s="65"/>
      <c r="D97" s="67"/>
      <c r="E97" s="69"/>
      <c r="F97" s="71"/>
      <c r="G97" s="60"/>
      <c r="H97" s="53"/>
      <c r="I97" s="55"/>
      <c r="J97" s="55"/>
      <c r="K97" s="55"/>
      <c r="L97" s="55"/>
      <c r="M97" s="76"/>
      <c r="N97" s="74"/>
      <c r="O97" s="50"/>
      <c r="P97" s="50"/>
      <c r="Q97" s="50"/>
    </row>
    <row r="98" spans="1:17" s="19" customFormat="1" ht="22.5" customHeight="1" thickBot="1">
      <c r="A98" s="86"/>
      <c r="B98" s="44"/>
      <c r="C98" s="20" t="s">
        <v>7</v>
      </c>
      <c r="D98" s="21" t="s">
        <v>7</v>
      </c>
      <c r="E98" s="22" t="s">
        <v>26</v>
      </c>
      <c r="F98" s="23" t="s">
        <v>7</v>
      </c>
      <c r="G98" s="4" t="s">
        <v>8</v>
      </c>
      <c r="H98" s="5" t="s">
        <v>1</v>
      </c>
      <c r="I98" s="6" t="s">
        <v>2</v>
      </c>
      <c r="J98" s="6" t="s">
        <v>3</v>
      </c>
      <c r="K98" s="6" t="s">
        <v>4</v>
      </c>
      <c r="L98" s="6" t="s">
        <v>5</v>
      </c>
      <c r="M98" s="7" t="s">
        <v>6</v>
      </c>
      <c r="N98" s="8" t="s">
        <v>26</v>
      </c>
      <c r="O98" s="3" t="s">
        <v>7</v>
      </c>
      <c r="P98" s="3" t="s">
        <v>7</v>
      </c>
      <c r="Q98" s="51"/>
    </row>
    <row r="99" spans="1:17" s="19" customFormat="1" ht="22.5" customHeight="1" thickBot="1">
      <c r="A99" s="37" t="s">
        <v>29</v>
      </c>
      <c r="B99" s="45" t="s">
        <v>29</v>
      </c>
      <c r="C99" s="9"/>
      <c r="D99" s="10"/>
      <c r="E99" s="11"/>
      <c r="F99" s="12" t="str">
        <f>IF(OR(B99=" ",B99=0)," ",IF(D99&gt;0,IF(AND(C99&gt;=0,D99&gt;0,(D99-C99)&gt;0),D99-C99-E99,"chyba"),"X"))</f>
        <v> </v>
      </c>
      <c r="G99" s="35" t="s">
        <v>30</v>
      </c>
      <c r="H99" s="14"/>
      <c r="I99" s="15"/>
      <c r="J99" s="15"/>
      <c r="K99" s="15"/>
      <c r="L99" s="15"/>
      <c r="M99" s="16"/>
      <c r="N99" s="17" t="str">
        <f aca="true" t="shared" si="1" ref="N99:N140">IF(F99=" "," ",SUM(H99:M99)/1440)</f>
        <v> </v>
      </c>
      <c r="O99" s="18" t="str">
        <f>IF(OR(B99=" ",B99=0)," ",IF(F99=" "," ",IF(F99="X"," ",IF(G99="N","N",F99+N99))))</f>
        <v> </v>
      </c>
      <c r="P99" s="47" t="str">
        <f>IF(AND(O99=" ",O100=" ")," ",IF(OR(AND(O99="N",O100="N"),AND(O99="N",O100=" "),AND(O99=" ",O100="N")),"nepl. pokus",IF(OR(O99=0,O100=0),MAX(O99:O100),MIN(O99:O100))))</f>
        <v> </v>
      </c>
      <c r="Q99" s="41" t="str">
        <f>IF(P99=" "," ",RANK(P99,$P$7:$P$135,1))</f>
        <v> </v>
      </c>
    </row>
    <row r="100" spans="1:17" s="19" customFormat="1" ht="22.5" customHeight="1" thickBot="1">
      <c r="A100" s="24"/>
      <c r="B100" s="46"/>
      <c r="C100" s="9"/>
      <c r="D100" s="10"/>
      <c r="E100" s="27"/>
      <c r="F100" s="28" t="str">
        <f>IF(OR(B99=" ",B99=0)," ",IF(D100&gt;0,IF(AND(C100&gt;=0,D100&gt;0,(D100-C100)&gt;0),D100-C100-E100,"chyba"),"X"))</f>
        <v> </v>
      </c>
      <c r="G100" s="36" t="s">
        <v>30</v>
      </c>
      <c r="H100" s="30"/>
      <c r="I100" s="31"/>
      <c r="J100" s="31"/>
      <c r="K100" s="31"/>
      <c r="L100" s="31"/>
      <c r="M100" s="32"/>
      <c r="N100" s="33" t="str">
        <f t="shared" si="1"/>
        <v> </v>
      </c>
      <c r="O100" s="34" t="str">
        <f>IF(OR(B99=" ",B99=0)," ",IF(F100=" "," ",IF(F100="X"," ",IF(G100="N","N",F100+N100))))</f>
        <v> </v>
      </c>
      <c r="P100" s="48"/>
      <c r="Q100" s="42"/>
    </row>
    <row r="101" spans="1:17" s="19" customFormat="1" ht="22.5" customHeight="1" thickBot="1">
      <c r="A101" s="37" t="s">
        <v>29</v>
      </c>
      <c r="B101" s="45" t="s">
        <v>29</v>
      </c>
      <c r="C101" s="9"/>
      <c r="D101" s="10"/>
      <c r="E101" s="11"/>
      <c r="F101" s="12" t="str">
        <f>IF(OR(B101=" ",B101=0)," ",IF(D101&gt;0,IF(AND(C101&gt;=0,D101&gt;0,(D101-C101)&gt;0),D101-C101-E101,"chyba"),"X"))</f>
        <v> </v>
      </c>
      <c r="G101" s="35" t="s">
        <v>30</v>
      </c>
      <c r="H101" s="14"/>
      <c r="I101" s="15"/>
      <c r="J101" s="15"/>
      <c r="K101" s="15"/>
      <c r="L101" s="15"/>
      <c r="M101" s="16"/>
      <c r="N101" s="17" t="str">
        <f t="shared" si="1"/>
        <v> </v>
      </c>
      <c r="O101" s="18" t="str">
        <f>IF(OR(B101=" ",B101=0)," ",IF(F101=" "," ",IF(F101="X"," ",IF(G101="N","N",F101+N101))))</f>
        <v> </v>
      </c>
      <c r="P101" s="47" t="str">
        <f>IF(AND(O101=" ",O102=" ")," ",IF(OR(AND(O101="N",O102="N"),AND(O101="N",O102=" "),AND(O101=" ",O102="N")),"nepl. pokus",IF(OR(O101=0,O102=0),MAX(O101:O102),MIN(O101:O102))))</f>
        <v> </v>
      </c>
      <c r="Q101" s="41" t="str">
        <f>IF(P101=" "," ",RANK(P101,$P$7:$P$135,1))</f>
        <v> </v>
      </c>
    </row>
    <row r="102" spans="1:17" s="19" customFormat="1" ht="22.5" customHeight="1" thickBot="1">
      <c r="A102" s="24"/>
      <c r="B102" s="46"/>
      <c r="C102" s="9"/>
      <c r="D102" s="10"/>
      <c r="E102" s="27"/>
      <c r="F102" s="28" t="str">
        <f>IF(OR(B101=" ",B101=0)," ",IF(D102&gt;0,IF(AND(C102&gt;=0,D102&gt;0,(D102-C102)&gt;0),D102-C102-E102,"chyba"),"X"))</f>
        <v> </v>
      </c>
      <c r="G102" s="36" t="s">
        <v>30</v>
      </c>
      <c r="H102" s="30"/>
      <c r="I102" s="31"/>
      <c r="J102" s="31"/>
      <c r="K102" s="31"/>
      <c r="L102" s="31"/>
      <c r="M102" s="32"/>
      <c r="N102" s="33" t="str">
        <f t="shared" si="1"/>
        <v> </v>
      </c>
      <c r="O102" s="34" t="str">
        <f>IF(OR(B101=" ",B101=0)," ",IF(F102=" "," ",IF(F102="X"," ",IF(G102="N","N",F102+N102))))</f>
        <v> </v>
      </c>
      <c r="P102" s="48"/>
      <c r="Q102" s="42"/>
    </row>
    <row r="103" spans="1:17" s="19" customFormat="1" ht="22.5" customHeight="1" thickBot="1">
      <c r="A103" s="37" t="s">
        <v>29</v>
      </c>
      <c r="B103" s="45" t="s">
        <v>29</v>
      </c>
      <c r="C103" s="9"/>
      <c r="D103" s="10"/>
      <c r="E103" s="11"/>
      <c r="F103" s="12" t="str">
        <f>IF(OR(B103=" ",B103=0)," ",IF(D103&gt;0,IF(AND(C103&gt;=0,D103&gt;0,(D103-C103)&gt;0),D103-C103-E103,"chyba"),"X"))</f>
        <v> </v>
      </c>
      <c r="G103" s="35" t="s">
        <v>30</v>
      </c>
      <c r="H103" s="14"/>
      <c r="I103" s="15"/>
      <c r="J103" s="15"/>
      <c r="K103" s="15"/>
      <c r="L103" s="15"/>
      <c r="M103" s="16"/>
      <c r="N103" s="17" t="str">
        <f t="shared" si="1"/>
        <v> </v>
      </c>
      <c r="O103" s="18" t="str">
        <f>IF(OR(B103=" ",B103=0)," ",IF(F103=" "," ",IF(F103="X"," ",IF(G103="N","N",F103+N103))))</f>
        <v> </v>
      </c>
      <c r="P103" s="47" t="str">
        <f>IF(AND(O103=" ",O104=" ")," ",IF(OR(AND(O103="N",O104="N"),AND(O103="N",O104=" "),AND(O103=" ",O104="N")),"nepl. pokus",IF(OR(O103=0,O104=0),MAX(O103:O104),MIN(O103:O104))))</f>
        <v> </v>
      </c>
      <c r="Q103" s="41" t="str">
        <f>IF(P103=" "," ",RANK(P103,$P$7:$P$135,1))</f>
        <v> </v>
      </c>
    </row>
    <row r="104" spans="1:17" s="19" customFormat="1" ht="22.5" customHeight="1" thickBot="1">
      <c r="A104" s="24"/>
      <c r="B104" s="46"/>
      <c r="C104" s="9"/>
      <c r="D104" s="10"/>
      <c r="E104" s="27"/>
      <c r="F104" s="28" t="str">
        <f>IF(OR(B103=" ",B103=0)," ",IF(D104&gt;0,IF(AND(C104&gt;=0,D104&gt;0,(D104-C104)&gt;0),D104-C104-E104,"chyba"),"X"))</f>
        <v> </v>
      </c>
      <c r="G104" s="36" t="s">
        <v>30</v>
      </c>
      <c r="H104" s="30"/>
      <c r="I104" s="31"/>
      <c r="J104" s="31"/>
      <c r="K104" s="31"/>
      <c r="L104" s="31"/>
      <c r="M104" s="32"/>
      <c r="N104" s="33" t="str">
        <f t="shared" si="1"/>
        <v> </v>
      </c>
      <c r="O104" s="34" t="str">
        <f>IF(OR(B103=" ",B103=0)," ",IF(F104=" "," ",IF(F104="X"," ",IF(G104="N","N",F104+N104))))</f>
        <v> </v>
      </c>
      <c r="P104" s="48"/>
      <c r="Q104" s="42"/>
    </row>
    <row r="105" spans="1:17" s="19" customFormat="1" ht="22.5" customHeight="1" thickBot="1">
      <c r="A105" s="37" t="s">
        <v>29</v>
      </c>
      <c r="B105" s="45" t="s">
        <v>29</v>
      </c>
      <c r="C105" s="9"/>
      <c r="D105" s="10"/>
      <c r="E105" s="11"/>
      <c r="F105" s="12" t="str">
        <f>IF(OR(B105=" ",B105=0)," ",IF(D105&gt;0,IF(AND(C105&gt;=0,D105&gt;0,(D105-C105)&gt;0),D105-C105-E105,"chyba"),"X"))</f>
        <v> </v>
      </c>
      <c r="G105" s="35" t="s">
        <v>30</v>
      </c>
      <c r="H105" s="14"/>
      <c r="I105" s="15"/>
      <c r="J105" s="15"/>
      <c r="K105" s="15"/>
      <c r="L105" s="15"/>
      <c r="M105" s="16"/>
      <c r="N105" s="17" t="str">
        <f t="shared" si="1"/>
        <v> </v>
      </c>
      <c r="O105" s="18" t="str">
        <f>IF(OR(B105=" ",B105=0)," ",IF(F105=" "," ",IF(F105="X"," ",IF(G105="N","N",F105+N105))))</f>
        <v> </v>
      </c>
      <c r="P105" s="47" t="str">
        <f>IF(AND(O105=" ",O106=" ")," ",IF(OR(AND(O105="N",O106="N"),AND(O105="N",O106=" "),AND(O105=" ",O106="N")),"nepl. pokus",IF(OR(O105=0,O106=0),MAX(O105:O106),MIN(O105:O106))))</f>
        <v> </v>
      </c>
      <c r="Q105" s="41" t="str">
        <f>IF(P105=" "," ",RANK(P105,$P$7:$P$135,1))</f>
        <v> </v>
      </c>
    </row>
    <row r="106" spans="1:17" s="19" customFormat="1" ht="22.5" customHeight="1" thickBot="1">
      <c r="A106" s="24"/>
      <c r="B106" s="46"/>
      <c r="C106" s="9"/>
      <c r="D106" s="10"/>
      <c r="E106" s="27"/>
      <c r="F106" s="28" t="str">
        <f>IF(OR(B105=" ",B105=0)," ",IF(D106&gt;0,IF(AND(C106&gt;=0,D106&gt;0,(D106-C106)&gt;0),D106-C106-E106,"chyba"),"X"))</f>
        <v> </v>
      </c>
      <c r="G106" s="36" t="s">
        <v>30</v>
      </c>
      <c r="H106" s="30"/>
      <c r="I106" s="31"/>
      <c r="J106" s="31"/>
      <c r="K106" s="31"/>
      <c r="L106" s="31"/>
      <c r="M106" s="32"/>
      <c r="N106" s="33" t="str">
        <f t="shared" si="1"/>
        <v> </v>
      </c>
      <c r="O106" s="34" t="str">
        <f>IF(OR(B105=" ",B105=0)," ",IF(F106=" "," ",IF(F106="X"," ",IF(G106="N","N",F106+N106))))</f>
        <v> </v>
      </c>
      <c r="P106" s="48"/>
      <c r="Q106" s="42"/>
    </row>
    <row r="107" spans="1:17" s="19" customFormat="1" ht="22.5" customHeight="1" thickBot="1">
      <c r="A107" s="37" t="s">
        <v>29</v>
      </c>
      <c r="B107" s="45" t="s">
        <v>29</v>
      </c>
      <c r="C107" s="9"/>
      <c r="D107" s="10"/>
      <c r="E107" s="11"/>
      <c r="F107" s="12" t="str">
        <f>IF(OR(B107=" ",B107=0)," ",IF(D107&gt;0,IF(AND(C107&gt;=0,D107&gt;0,(D107-C107)&gt;0),D107-C107-E107,"chyba"),"X"))</f>
        <v> </v>
      </c>
      <c r="G107" s="35" t="s">
        <v>30</v>
      </c>
      <c r="H107" s="14"/>
      <c r="I107" s="15"/>
      <c r="J107" s="15"/>
      <c r="K107" s="15"/>
      <c r="L107" s="15"/>
      <c r="M107" s="16"/>
      <c r="N107" s="17" t="str">
        <f t="shared" si="1"/>
        <v> </v>
      </c>
      <c r="O107" s="18" t="str">
        <f>IF(OR(B107=" ",B107=0)," ",IF(F107=" "," ",IF(F107="X"," ",IF(G107="N","N",F107+N107))))</f>
        <v> </v>
      </c>
      <c r="P107" s="47" t="str">
        <f>IF(AND(O107=" ",O108=" ")," ",IF(OR(AND(O107="N",O108="N"),AND(O107="N",O108=" "),AND(O107=" ",O108="N")),"nepl. pokus",IF(OR(O107=0,O108=0),MAX(O107:O108),MIN(O107:O108))))</f>
        <v> </v>
      </c>
      <c r="Q107" s="41" t="str">
        <f>IF(P107=" "," ",RANK(P107,$P$7:$P$135,1))</f>
        <v> </v>
      </c>
    </row>
    <row r="108" spans="1:17" s="19" customFormat="1" ht="22.5" customHeight="1" thickBot="1">
      <c r="A108" s="24"/>
      <c r="B108" s="46"/>
      <c r="C108" s="9"/>
      <c r="D108" s="10"/>
      <c r="E108" s="27"/>
      <c r="F108" s="28" t="str">
        <f>IF(OR(B107=" ",B107=0)," ",IF(D108&gt;0,IF(AND(C108&gt;=0,D108&gt;0,(D108-C108)&gt;0),D108-C108-E108,"chyba"),"X"))</f>
        <v> </v>
      </c>
      <c r="G108" s="36" t="s">
        <v>30</v>
      </c>
      <c r="H108" s="30"/>
      <c r="I108" s="31"/>
      <c r="J108" s="31"/>
      <c r="K108" s="31"/>
      <c r="L108" s="31"/>
      <c r="M108" s="32"/>
      <c r="N108" s="33" t="str">
        <f t="shared" si="1"/>
        <v> </v>
      </c>
      <c r="O108" s="34" t="str">
        <f>IF(OR(B107=" ",B107=0)," ",IF(F108=" "," ",IF(F108="X"," ",IF(G108="N","N",F108+N108))))</f>
        <v> </v>
      </c>
      <c r="P108" s="48"/>
      <c r="Q108" s="42"/>
    </row>
    <row r="109" spans="1:17" s="19" customFormat="1" ht="22.5" customHeight="1" thickBot="1">
      <c r="A109" s="37" t="s">
        <v>29</v>
      </c>
      <c r="B109" s="45" t="s">
        <v>29</v>
      </c>
      <c r="C109" s="9"/>
      <c r="D109" s="10"/>
      <c r="E109" s="11"/>
      <c r="F109" s="12" t="str">
        <f>IF(OR(B109=" ",B109=0)," ",IF(D109&gt;0,IF(AND(C109&gt;=0,D109&gt;0,(D109-C109)&gt;0),D109-C109-E109,"chyba"),"X"))</f>
        <v> </v>
      </c>
      <c r="G109" s="35" t="s">
        <v>30</v>
      </c>
      <c r="H109" s="14"/>
      <c r="I109" s="15"/>
      <c r="J109" s="15"/>
      <c r="K109" s="15"/>
      <c r="L109" s="15"/>
      <c r="M109" s="16"/>
      <c r="N109" s="17" t="str">
        <f t="shared" si="1"/>
        <v> </v>
      </c>
      <c r="O109" s="18" t="str">
        <f>IF(OR(B109=" ",B109=0)," ",IF(F109=" "," ",IF(F109="X"," ",IF(G109="N","N",F109+N109))))</f>
        <v> </v>
      </c>
      <c r="P109" s="47" t="str">
        <f>IF(AND(O109=" ",O110=" ")," ",IF(OR(AND(O109="N",O110="N"),AND(O109="N",O110=" "),AND(O109=" ",O110="N")),"nepl. pokus",IF(OR(O109=0,O110=0),MAX(O109:O110),MIN(O109:O110))))</f>
        <v> </v>
      </c>
      <c r="Q109" s="41" t="str">
        <f>IF(P109=" "," ",RANK(P109,$P$7:$P$135,1))</f>
        <v> </v>
      </c>
    </row>
    <row r="110" spans="1:17" s="19" customFormat="1" ht="22.5" customHeight="1" thickBot="1">
      <c r="A110" s="24"/>
      <c r="B110" s="46"/>
      <c r="C110" s="9"/>
      <c r="D110" s="10"/>
      <c r="E110" s="27"/>
      <c r="F110" s="28" t="str">
        <f>IF(OR(B109=" ",B109=0)," ",IF(D110&gt;0,IF(AND(C110&gt;=0,D110&gt;0,(D110-C110)&gt;0),D110-C110-E110,"chyba"),"X"))</f>
        <v> </v>
      </c>
      <c r="G110" s="36" t="s">
        <v>30</v>
      </c>
      <c r="H110" s="30"/>
      <c r="I110" s="31"/>
      <c r="J110" s="31"/>
      <c r="K110" s="31"/>
      <c r="L110" s="31"/>
      <c r="M110" s="32"/>
      <c r="N110" s="33" t="str">
        <f t="shared" si="1"/>
        <v> </v>
      </c>
      <c r="O110" s="34" t="str">
        <f>IF(OR(B109=" ",B109=0)," ",IF(F110=" "," ",IF(F110="X"," ",IF(G110="N","N",F110+N110))))</f>
        <v> </v>
      </c>
      <c r="P110" s="48"/>
      <c r="Q110" s="42"/>
    </row>
    <row r="111" spans="1:17" s="19" customFormat="1" ht="22.5" customHeight="1" thickBot="1">
      <c r="A111" s="37" t="s">
        <v>29</v>
      </c>
      <c r="B111" s="45" t="s">
        <v>29</v>
      </c>
      <c r="C111" s="9"/>
      <c r="D111" s="10"/>
      <c r="E111" s="11"/>
      <c r="F111" s="12" t="str">
        <f>IF(OR(B111=" ",B111=0)," ",IF(D111&gt;0,IF(AND(C111&gt;=0,D111&gt;0,(D111-C111)&gt;0),D111-C111-E111,"chyba"),"X"))</f>
        <v> </v>
      </c>
      <c r="G111" s="35" t="s">
        <v>30</v>
      </c>
      <c r="H111" s="14"/>
      <c r="I111" s="15"/>
      <c r="J111" s="15"/>
      <c r="K111" s="15"/>
      <c r="L111" s="15"/>
      <c r="M111" s="16"/>
      <c r="N111" s="17" t="str">
        <f t="shared" si="1"/>
        <v> </v>
      </c>
      <c r="O111" s="18" t="str">
        <f>IF(OR(B111=" ",B111=0)," ",IF(F111=" "," ",IF(F111="X"," ",IF(G111="N","N",F111+N111))))</f>
        <v> </v>
      </c>
      <c r="P111" s="47" t="str">
        <f>IF(AND(O111=" ",O112=" ")," ",IF(OR(AND(O111="N",O112="N"),AND(O111="N",O112=" "),AND(O111=" ",O112="N")),"nepl. pokus",IF(OR(O111=0,O112=0),MAX(O111:O112),MIN(O111:O112))))</f>
        <v> </v>
      </c>
      <c r="Q111" s="41" t="str">
        <f>IF(P111=" "," ",RANK(P111,$P$7:$P$135,1))</f>
        <v> </v>
      </c>
    </row>
    <row r="112" spans="1:17" s="19" customFormat="1" ht="22.5" customHeight="1" thickBot="1">
      <c r="A112" s="24"/>
      <c r="B112" s="46"/>
      <c r="C112" s="9"/>
      <c r="D112" s="10"/>
      <c r="E112" s="27"/>
      <c r="F112" s="28" t="str">
        <f>IF(OR(B111=" ",B111=0)," ",IF(D112&gt;0,IF(AND(C112&gt;=0,D112&gt;0,(D112-C112)&gt;0),D112-C112-E112,"chyba"),"X"))</f>
        <v> </v>
      </c>
      <c r="G112" s="36" t="s">
        <v>30</v>
      </c>
      <c r="H112" s="30"/>
      <c r="I112" s="31"/>
      <c r="J112" s="31"/>
      <c r="K112" s="31"/>
      <c r="L112" s="31"/>
      <c r="M112" s="32"/>
      <c r="N112" s="33" t="str">
        <f t="shared" si="1"/>
        <v> </v>
      </c>
      <c r="O112" s="34" t="str">
        <f>IF(OR(B111=" ",B111=0)," ",IF(F112=" "," ",IF(F112="X"," ",IF(G112="N","N",F112+N112))))</f>
        <v> </v>
      </c>
      <c r="P112" s="48"/>
      <c r="Q112" s="42"/>
    </row>
    <row r="113" spans="1:17" s="19" customFormat="1" ht="22.5" customHeight="1" thickBot="1">
      <c r="A113" s="37" t="s">
        <v>29</v>
      </c>
      <c r="B113" s="45" t="s">
        <v>29</v>
      </c>
      <c r="C113" s="9"/>
      <c r="D113" s="10"/>
      <c r="E113" s="11"/>
      <c r="F113" s="12" t="str">
        <f>IF(OR(B113=" ",B113=0)," ",IF(D113&gt;0,IF(AND(C113&gt;=0,D113&gt;0,(D113-C113)&gt;0),D113-C113-E113,"chyba"),"X"))</f>
        <v> </v>
      </c>
      <c r="G113" s="35" t="s">
        <v>30</v>
      </c>
      <c r="H113" s="14"/>
      <c r="I113" s="15"/>
      <c r="J113" s="15"/>
      <c r="K113" s="15"/>
      <c r="L113" s="15"/>
      <c r="M113" s="16"/>
      <c r="N113" s="17" t="str">
        <f t="shared" si="1"/>
        <v> </v>
      </c>
      <c r="O113" s="18" t="str">
        <f>IF(OR(B113=" ",B113=0)," ",IF(F113=" "," ",IF(F113="X"," ",IF(G113="N","N",F113+N113))))</f>
        <v> </v>
      </c>
      <c r="P113" s="47" t="str">
        <f>IF(AND(O113=" ",O114=" ")," ",IF(OR(AND(O113="N",O114="N"),AND(O113="N",O114=" "),AND(O113=" ",O114="N")),"nepl. pokus",IF(OR(O113=0,O114=0),MAX(O113:O114),MIN(O113:O114))))</f>
        <v> </v>
      </c>
      <c r="Q113" s="41" t="str">
        <f>IF(P113=" "," ",RANK(P113,$P$7:$P$135,1))</f>
        <v> </v>
      </c>
    </row>
    <row r="114" spans="1:17" s="19" customFormat="1" ht="22.5" customHeight="1" thickBot="1">
      <c r="A114" s="24"/>
      <c r="B114" s="46"/>
      <c r="C114" s="9"/>
      <c r="D114" s="10"/>
      <c r="E114" s="27"/>
      <c r="F114" s="28" t="str">
        <f>IF(OR(B113=" ",B113=0)," ",IF(D114&gt;0,IF(AND(C114&gt;=0,D114&gt;0,(D114-C114)&gt;0),D114-C114-E114,"chyba"),"X"))</f>
        <v> </v>
      </c>
      <c r="G114" s="36" t="s">
        <v>30</v>
      </c>
      <c r="H114" s="30"/>
      <c r="I114" s="31"/>
      <c r="J114" s="31"/>
      <c r="K114" s="31"/>
      <c r="L114" s="31"/>
      <c r="M114" s="32"/>
      <c r="N114" s="33" t="str">
        <f t="shared" si="1"/>
        <v> </v>
      </c>
      <c r="O114" s="34" t="str">
        <f>IF(OR(B113=" ",B113=0)," ",IF(F114=" "," ",IF(F114="X"," ",IF(G114="N","N",F114+N114))))</f>
        <v> </v>
      </c>
      <c r="P114" s="48"/>
      <c r="Q114" s="42"/>
    </row>
    <row r="115" spans="1:17" s="19" customFormat="1" ht="22.5" customHeight="1" thickBot="1">
      <c r="A115" s="37" t="s">
        <v>29</v>
      </c>
      <c r="B115" s="45"/>
      <c r="C115" s="9"/>
      <c r="D115" s="10"/>
      <c r="E115" s="11"/>
      <c r="F115" s="12" t="str">
        <f>IF(OR(B115=" ",B115=0)," ",IF(D115&gt;0,IF(AND(C115&gt;=0,D115&gt;0,(D115-C115)&gt;0),D115-C115-E115,"chyba"),"X"))</f>
        <v> </v>
      </c>
      <c r="G115" s="35" t="s">
        <v>30</v>
      </c>
      <c r="H115" s="14"/>
      <c r="I115" s="15"/>
      <c r="J115" s="15"/>
      <c r="K115" s="15"/>
      <c r="L115" s="15"/>
      <c r="M115" s="16"/>
      <c r="N115" s="17" t="str">
        <f t="shared" si="1"/>
        <v> </v>
      </c>
      <c r="O115" s="18" t="str">
        <f>IF(OR(B115=" ",B115=0)," ",IF(F115=" "," ",IF(F115="X"," ",IF(G115="N","N",F115+N115))))</f>
        <v> </v>
      </c>
      <c r="P115" s="47" t="str">
        <f>IF(AND(O115=" ",O116=" ")," ",IF(OR(AND(O115="N",O116="N"),AND(O115="N",O116=" "),AND(O115=" ",O116="N")),"nepl. pokus",IF(OR(O115=0,O116=0),MAX(O115:O116),MIN(O115:O116))))</f>
        <v> </v>
      </c>
      <c r="Q115" s="41" t="str">
        <f>IF(P115=" "," ",RANK(P115,$P$7:$P$135,1))</f>
        <v> </v>
      </c>
    </row>
    <row r="116" spans="1:17" s="19" customFormat="1" ht="22.5" customHeight="1" thickBot="1">
      <c r="A116" s="24"/>
      <c r="B116" s="46"/>
      <c r="C116" s="9"/>
      <c r="D116" s="10"/>
      <c r="E116" s="27"/>
      <c r="F116" s="28" t="str">
        <f>IF(OR(B115=" ",B115=0)," ",IF(D116&gt;0,IF(AND(C116&gt;=0,D116&gt;0,(D116-C116)&gt;0),D116-C116-E116,"chyba"),"X"))</f>
        <v> </v>
      </c>
      <c r="G116" s="36" t="s">
        <v>30</v>
      </c>
      <c r="H116" s="30"/>
      <c r="I116" s="31"/>
      <c r="J116" s="31"/>
      <c r="K116" s="31"/>
      <c r="L116" s="31"/>
      <c r="M116" s="32"/>
      <c r="N116" s="33" t="str">
        <f t="shared" si="1"/>
        <v> </v>
      </c>
      <c r="O116" s="34" t="str">
        <f>IF(OR(B115=" ",B115=0)," ",IF(F116=" "," ",IF(F116="X"," ",IF(G116="N","N",F116+N116))))</f>
        <v> </v>
      </c>
      <c r="P116" s="48"/>
      <c r="Q116" s="42"/>
    </row>
    <row r="117" spans="1:17" s="19" customFormat="1" ht="22.5" customHeight="1" thickBot="1">
      <c r="A117" s="77" t="str">
        <f>A1</f>
        <v>CELOSTÁTNÍ HRA PLAMEN</v>
      </c>
      <c r="B117" s="78"/>
      <c r="C117" s="78"/>
      <c r="D117" s="78"/>
      <c r="E117" s="78"/>
      <c r="F117" s="79" t="str">
        <f>F1</f>
        <v>Záměl</v>
      </c>
      <c r="G117" s="79"/>
      <c r="H117" s="79"/>
      <c r="I117" s="79"/>
      <c r="J117" s="79"/>
      <c r="K117" s="79"/>
      <c r="L117" s="79"/>
      <c r="M117" s="79"/>
      <c r="N117" s="79"/>
      <c r="O117" s="87" t="str">
        <f>O1</f>
        <v>10.října 2009</v>
      </c>
      <c r="P117" s="87"/>
      <c r="Q117" s="88"/>
    </row>
    <row r="118" spans="1:17" s="19" customFormat="1" ht="22.5" customHeight="1" thickBot="1" thickTop="1">
      <c r="A118" s="80" t="str">
        <f>A2</f>
        <v>ZPV</v>
      </c>
      <c r="B118" s="81"/>
      <c r="C118" s="81"/>
      <c r="D118" s="81"/>
      <c r="E118" s="81"/>
      <c r="F118" s="82" t="str">
        <f>F2</f>
        <v>Okresní kolo Plamen</v>
      </c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3"/>
    </row>
    <row r="119" spans="1:17" s="19" customFormat="1" ht="22.5" customHeight="1" thickBot="1">
      <c r="A119" s="84" t="s">
        <v>12</v>
      </c>
      <c r="B119" s="1" t="s">
        <v>14</v>
      </c>
      <c r="C119" s="56" t="s">
        <v>17</v>
      </c>
      <c r="D119" s="57"/>
      <c r="E119" s="57"/>
      <c r="F119" s="58"/>
      <c r="G119" s="59" t="s">
        <v>13</v>
      </c>
      <c r="H119" s="61" t="s">
        <v>16</v>
      </c>
      <c r="I119" s="62"/>
      <c r="J119" s="62"/>
      <c r="K119" s="62"/>
      <c r="L119" s="62"/>
      <c r="M119" s="63"/>
      <c r="N119" s="72" t="s">
        <v>18</v>
      </c>
      <c r="O119" s="49" t="s">
        <v>27</v>
      </c>
      <c r="P119" s="49" t="s">
        <v>10</v>
      </c>
      <c r="Q119" s="49" t="s">
        <v>11</v>
      </c>
    </row>
    <row r="120" spans="1:17" s="19" customFormat="1" ht="22.5" customHeight="1" thickBot="1">
      <c r="A120" s="85"/>
      <c r="B120" s="2" t="str">
        <f>B4</f>
        <v>STARŠÍ</v>
      </c>
      <c r="C120" s="64" t="s">
        <v>34</v>
      </c>
      <c r="D120" s="66" t="s">
        <v>35</v>
      </c>
      <c r="E120" s="68" t="s">
        <v>25</v>
      </c>
      <c r="F120" s="70" t="s">
        <v>0</v>
      </c>
      <c r="G120" s="60"/>
      <c r="H120" s="52" t="s">
        <v>24</v>
      </c>
      <c r="I120" s="54" t="s">
        <v>23</v>
      </c>
      <c r="J120" s="54" t="s">
        <v>22</v>
      </c>
      <c r="K120" s="54" t="s">
        <v>21</v>
      </c>
      <c r="L120" s="54" t="s">
        <v>20</v>
      </c>
      <c r="M120" s="75" t="s">
        <v>19</v>
      </c>
      <c r="N120" s="73"/>
      <c r="O120" s="50"/>
      <c r="P120" s="50"/>
      <c r="Q120" s="50"/>
    </row>
    <row r="121" spans="1:17" s="19" customFormat="1" ht="22.5" customHeight="1">
      <c r="A121" s="85"/>
      <c r="B121" s="43" t="s">
        <v>9</v>
      </c>
      <c r="C121" s="65"/>
      <c r="D121" s="67"/>
      <c r="E121" s="69"/>
      <c r="F121" s="71"/>
      <c r="G121" s="60"/>
      <c r="H121" s="53"/>
      <c r="I121" s="55"/>
      <c r="J121" s="55"/>
      <c r="K121" s="55"/>
      <c r="L121" s="55"/>
      <c r="M121" s="76"/>
      <c r="N121" s="74"/>
      <c r="O121" s="50"/>
      <c r="P121" s="50"/>
      <c r="Q121" s="50"/>
    </row>
    <row r="122" spans="1:17" s="19" customFormat="1" ht="22.5" customHeight="1" thickBot="1">
      <c r="A122" s="86"/>
      <c r="B122" s="44"/>
      <c r="C122" s="20" t="s">
        <v>7</v>
      </c>
      <c r="D122" s="21" t="s">
        <v>7</v>
      </c>
      <c r="E122" s="22" t="s">
        <v>26</v>
      </c>
      <c r="F122" s="23" t="s">
        <v>7</v>
      </c>
      <c r="G122" s="4" t="s">
        <v>8</v>
      </c>
      <c r="H122" s="5" t="s">
        <v>1</v>
      </c>
      <c r="I122" s="6" t="s">
        <v>2</v>
      </c>
      <c r="J122" s="6" t="s">
        <v>3</v>
      </c>
      <c r="K122" s="6" t="s">
        <v>4</v>
      </c>
      <c r="L122" s="6" t="s">
        <v>5</v>
      </c>
      <c r="M122" s="7" t="s">
        <v>6</v>
      </c>
      <c r="N122" s="8" t="s">
        <v>26</v>
      </c>
      <c r="O122" s="3" t="s">
        <v>7</v>
      </c>
      <c r="P122" s="3" t="s">
        <v>7</v>
      </c>
      <c r="Q122" s="51"/>
    </row>
    <row r="123" spans="1:17" s="19" customFormat="1" ht="22.5" customHeight="1" thickBot="1">
      <c r="A123" s="37" t="s">
        <v>29</v>
      </c>
      <c r="B123" s="45" t="s">
        <v>29</v>
      </c>
      <c r="C123" s="9"/>
      <c r="D123" s="10"/>
      <c r="E123" s="11"/>
      <c r="F123" s="12" t="str">
        <f>IF(OR(B123=" ",B123=0)," ",IF(D123&gt;0,IF(AND(C123&gt;=0,D123&gt;0,(D123-C123)&gt;0),D123-C123-E123,"chyba"),"X"))</f>
        <v> </v>
      </c>
      <c r="G123" s="35" t="s">
        <v>30</v>
      </c>
      <c r="H123" s="14"/>
      <c r="I123" s="15"/>
      <c r="J123" s="15"/>
      <c r="K123" s="15"/>
      <c r="L123" s="15"/>
      <c r="M123" s="16"/>
      <c r="N123" s="17" t="str">
        <f t="shared" si="1"/>
        <v> </v>
      </c>
      <c r="O123" s="18" t="str">
        <f>IF(OR(B123=" ",B123=0)," ",IF(F123=" "," ",IF(F123="X"," ",IF(G123="N","N",F123+N123))))</f>
        <v> </v>
      </c>
      <c r="P123" s="47" t="str">
        <f>IF(AND(O123=" ",O124=" ")," ",IF(OR(AND(O123="N",O124="N"),AND(O123="N",O124=" "),AND(O123=" ",O124="N")),"nepl. pokus",IF(OR(O123=0,O124=0),MAX(O123:O124),MIN(O123:O124))))</f>
        <v> </v>
      </c>
      <c r="Q123" s="41" t="str">
        <f>IF(P123=" "," ",RANK(P123,$P$7:$P$135,1))</f>
        <v> </v>
      </c>
    </row>
    <row r="124" spans="1:17" s="19" customFormat="1" ht="22.5" customHeight="1" thickBot="1">
      <c r="A124" s="24"/>
      <c r="B124" s="46"/>
      <c r="C124" s="9"/>
      <c r="D124" s="10"/>
      <c r="E124" s="27"/>
      <c r="F124" s="28" t="str">
        <f>IF(OR(B123=" ",B123=0)," ",IF(D124&gt;0,IF(AND(C124&gt;=0,D124&gt;0,(D124-C124)&gt;0),D124-C124-E124,"chyba"),"X"))</f>
        <v> </v>
      </c>
      <c r="G124" s="36" t="s">
        <v>30</v>
      </c>
      <c r="H124" s="30"/>
      <c r="I124" s="31"/>
      <c r="J124" s="31"/>
      <c r="K124" s="31"/>
      <c r="L124" s="31"/>
      <c r="M124" s="32"/>
      <c r="N124" s="33" t="str">
        <f t="shared" si="1"/>
        <v> </v>
      </c>
      <c r="O124" s="34" t="str">
        <f>IF(OR(B123=" ",B123=0)," ",IF(F124=" "," ",IF(F124="X"," ",IF(G124="N","N",F124+N124))))</f>
        <v> </v>
      </c>
      <c r="P124" s="48"/>
      <c r="Q124" s="42"/>
    </row>
    <row r="125" spans="1:17" s="19" customFormat="1" ht="22.5" customHeight="1" thickBot="1">
      <c r="A125" s="37" t="s">
        <v>29</v>
      </c>
      <c r="B125" s="45" t="s">
        <v>29</v>
      </c>
      <c r="C125" s="9"/>
      <c r="D125" s="10"/>
      <c r="E125" s="11"/>
      <c r="F125" s="12" t="str">
        <f>IF(OR(B125=" ",B125=0)," ",IF(D125&gt;0,IF(AND(C125&gt;=0,D125&gt;0,(D125-C125)&gt;0),D125-C125-E125,"chyba"),"X"))</f>
        <v> </v>
      </c>
      <c r="G125" s="35" t="s">
        <v>30</v>
      </c>
      <c r="H125" s="14"/>
      <c r="I125" s="15"/>
      <c r="J125" s="15"/>
      <c r="K125" s="15"/>
      <c r="L125" s="15"/>
      <c r="M125" s="16"/>
      <c r="N125" s="17" t="str">
        <f t="shared" si="1"/>
        <v> </v>
      </c>
      <c r="O125" s="18" t="str">
        <f>IF(OR(B125=" ",B125=0)," ",IF(F125=" "," ",IF(F125="X"," ",IF(G125="N","N",F125+N125))))</f>
        <v> </v>
      </c>
      <c r="P125" s="47" t="str">
        <f>IF(AND(O125=" ",O126=" ")," ",IF(OR(AND(O125="N",O126="N"),AND(O125="N",O126=" "),AND(O125=" ",O126="N")),"nepl. pokus",IF(OR(O125=0,O126=0),MAX(O125:O126),MIN(O125:O126))))</f>
        <v> </v>
      </c>
      <c r="Q125" s="41" t="str">
        <f>IF(P125=" "," ",RANK(P125,$P$7:$P$135,1))</f>
        <v> </v>
      </c>
    </row>
    <row r="126" spans="1:17" s="19" customFormat="1" ht="22.5" customHeight="1" thickBot="1">
      <c r="A126" s="24"/>
      <c r="B126" s="46"/>
      <c r="C126" s="9"/>
      <c r="D126" s="10"/>
      <c r="E126" s="27"/>
      <c r="F126" s="28" t="str">
        <f>IF(OR(B125=" ",B125=0)," ",IF(D126&gt;0,IF(AND(C126&gt;=0,D126&gt;0,(D126-C126)&gt;0),D126-C126-E126,"chyba"),"X"))</f>
        <v> </v>
      </c>
      <c r="G126" s="36" t="s">
        <v>30</v>
      </c>
      <c r="H126" s="30"/>
      <c r="I126" s="31"/>
      <c r="J126" s="31"/>
      <c r="K126" s="31"/>
      <c r="L126" s="31"/>
      <c r="M126" s="32"/>
      <c r="N126" s="33" t="str">
        <f t="shared" si="1"/>
        <v> </v>
      </c>
      <c r="O126" s="34" t="str">
        <f>IF(OR(B125=" ",B125=0)," ",IF(F126=" "," ",IF(F126="X"," ",IF(G126="N","N",F126+N126))))</f>
        <v> </v>
      </c>
      <c r="P126" s="48"/>
      <c r="Q126" s="42"/>
    </row>
    <row r="127" spans="1:17" s="19" customFormat="1" ht="22.5" customHeight="1" thickBot="1">
      <c r="A127" s="37" t="s">
        <v>29</v>
      </c>
      <c r="B127" s="45" t="s">
        <v>29</v>
      </c>
      <c r="C127" s="9"/>
      <c r="D127" s="10"/>
      <c r="E127" s="11"/>
      <c r="F127" s="12" t="str">
        <f>IF(OR(B127=" ",B127=0)," ",IF(D127&gt;0,IF(AND(C127&gt;=0,D127&gt;0,(D127-C127)&gt;0),D127-C127-E127,"chyba"),"X"))</f>
        <v> </v>
      </c>
      <c r="G127" s="35" t="s">
        <v>30</v>
      </c>
      <c r="H127" s="14"/>
      <c r="I127" s="15"/>
      <c r="J127" s="15"/>
      <c r="K127" s="15"/>
      <c r="L127" s="15"/>
      <c r="M127" s="16"/>
      <c r="N127" s="17" t="str">
        <f t="shared" si="1"/>
        <v> </v>
      </c>
      <c r="O127" s="18" t="str">
        <f>IF(OR(B127=" ",B127=0)," ",IF(F127=" "," ",IF(F127="X"," ",IF(G127="N","N",F127+N127))))</f>
        <v> </v>
      </c>
      <c r="P127" s="47" t="str">
        <f>IF(AND(O127=" ",O128=" ")," ",IF(OR(AND(O127="N",O128="N"),AND(O127="N",O128=" "),AND(O127=" ",O128="N")),"nepl. pokus",IF(OR(O127=0,O128=0),MAX(O127:O128),MIN(O127:O128))))</f>
        <v> </v>
      </c>
      <c r="Q127" s="41" t="str">
        <f>IF(P127=" "," ",RANK(P127,$P$7:$P$135,1))</f>
        <v> </v>
      </c>
    </row>
    <row r="128" spans="1:17" s="19" customFormat="1" ht="22.5" customHeight="1" thickBot="1">
      <c r="A128" s="24"/>
      <c r="B128" s="46"/>
      <c r="C128" s="9"/>
      <c r="D128" s="10"/>
      <c r="E128" s="27"/>
      <c r="F128" s="28" t="str">
        <f>IF(OR(B127=" ",B127=0)," ",IF(D128&gt;0,IF(AND(C128&gt;=0,D128&gt;0,(D128-C128)&gt;0),D128-C128-E128,"chyba"),"X"))</f>
        <v> </v>
      </c>
      <c r="G128" s="36" t="s">
        <v>30</v>
      </c>
      <c r="H128" s="30"/>
      <c r="I128" s="31"/>
      <c r="J128" s="31"/>
      <c r="K128" s="31"/>
      <c r="L128" s="31"/>
      <c r="M128" s="32"/>
      <c r="N128" s="33" t="str">
        <f t="shared" si="1"/>
        <v> </v>
      </c>
      <c r="O128" s="34" t="str">
        <f>IF(OR(B127=" ",B127=0)," ",IF(F128=" "," ",IF(F128="X"," ",IF(G128="N","N",F128+N128))))</f>
        <v> </v>
      </c>
      <c r="P128" s="48"/>
      <c r="Q128" s="42"/>
    </row>
    <row r="129" spans="1:17" s="19" customFormat="1" ht="22.5" customHeight="1" thickBot="1">
      <c r="A129" s="37" t="s">
        <v>29</v>
      </c>
      <c r="B129" s="45" t="s">
        <v>29</v>
      </c>
      <c r="C129" s="9"/>
      <c r="D129" s="10"/>
      <c r="E129" s="11"/>
      <c r="F129" s="12" t="str">
        <f>IF(OR(B129=" ",B129=0)," ",IF(D129&gt;0,IF(AND(C129&gt;=0,D129&gt;0,(D129-C129)&gt;0),D129-C129-E129,"chyba"),"X"))</f>
        <v> </v>
      </c>
      <c r="G129" s="35" t="s">
        <v>30</v>
      </c>
      <c r="H129" s="14"/>
      <c r="I129" s="15"/>
      <c r="J129" s="15"/>
      <c r="K129" s="15"/>
      <c r="L129" s="15"/>
      <c r="M129" s="16"/>
      <c r="N129" s="17" t="str">
        <f t="shared" si="1"/>
        <v> </v>
      </c>
      <c r="O129" s="18" t="str">
        <f>IF(OR(B129=" ",B129=0)," ",IF(F129=" "," ",IF(F129="X"," ",IF(G129="N","N",F129+N129))))</f>
        <v> </v>
      </c>
      <c r="P129" s="47" t="str">
        <f>IF(AND(O129=" ",O130=" ")," ",IF(OR(AND(O129="N",O130="N"),AND(O129="N",O130=" "),AND(O129=" ",O130="N")),"nepl. pokus",IF(OR(O129=0,O130=0),MAX(O129:O130),MIN(O129:O130))))</f>
        <v> </v>
      </c>
      <c r="Q129" s="41" t="str">
        <f>IF(P129=" "," ",RANK(P129,$P$7:$P$135,1))</f>
        <v> </v>
      </c>
    </row>
    <row r="130" spans="1:17" s="19" customFormat="1" ht="22.5" customHeight="1" thickBot="1">
      <c r="A130" s="24"/>
      <c r="B130" s="46"/>
      <c r="C130" s="9"/>
      <c r="D130" s="10"/>
      <c r="E130" s="27"/>
      <c r="F130" s="28" t="str">
        <f>IF(OR(B129=" ",B129=0)," ",IF(D130&gt;0,IF(AND(C130&gt;=0,D130&gt;0,(D130-C130)&gt;0),D130-C130-E130,"chyba"),"X"))</f>
        <v> </v>
      </c>
      <c r="G130" s="36" t="s">
        <v>30</v>
      </c>
      <c r="H130" s="30"/>
      <c r="I130" s="31"/>
      <c r="J130" s="31"/>
      <c r="K130" s="31"/>
      <c r="L130" s="31"/>
      <c r="M130" s="32"/>
      <c r="N130" s="33" t="str">
        <f t="shared" si="1"/>
        <v> </v>
      </c>
      <c r="O130" s="34" t="str">
        <f>IF(OR(B129=" ",B129=0)," ",IF(F130=" "," ",IF(F130="X"," ",IF(G130="N","N",F130+N130))))</f>
        <v> </v>
      </c>
      <c r="P130" s="48"/>
      <c r="Q130" s="42"/>
    </row>
    <row r="131" spans="1:17" s="19" customFormat="1" ht="22.5" customHeight="1" thickBot="1">
      <c r="A131" s="37" t="s">
        <v>29</v>
      </c>
      <c r="B131" s="45" t="s">
        <v>29</v>
      </c>
      <c r="C131" s="9"/>
      <c r="D131" s="10"/>
      <c r="E131" s="11"/>
      <c r="F131" s="12" t="str">
        <f>IF(OR(B131=" ",B131=0)," ",IF(D131&gt;0,IF(AND(C131&gt;=0,D131&gt;0,(D131-C131)&gt;0),D131-C131-E131,"chyba"),"X"))</f>
        <v> </v>
      </c>
      <c r="G131" s="35" t="s">
        <v>30</v>
      </c>
      <c r="H131" s="14"/>
      <c r="I131" s="15"/>
      <c r="J131" s="15"/>
      <c r="K131" s="15"/>
      <c r="L131" s="15"/>
      <c r="M131" s="16"/>
      <c r="N131" s="17" t="str">
        <f t="shared" si="1"/>
        <v> </v>
      </c>
      <c r="O131" s="18" t="str">
        <f>IF(OR(B131=" ",B131=0)," ",IF(F131=" "," ",IF(F131="X"," ",IF(G131="N","N",F131+N131))))</f>
        <v> </v>
      </c>
      <c r="P131" s="47" t="str">
        <f>IF(AND(O131=" ",O132=" ")," ",IF(OR(AND(O131="N",O132="N"),AND(O131="N",O132=" "),AND(O131=" ",O132="N")),"nepl. pokus",IF(OR(O131=0,O132=0),MAX(O131:O132),MIN(O131:O132))))</f>
        <v> </v>
      </c>
      <c r="Q131" s="41" t="str">
        <f>IF(P131=" "," ",RANK(P131,$P$7:$P$135,1))</f>
        <v> </v>
      </c>
    </row>
    <row r="132" spans="1:17" s="19" customFormat="1" ht="22.5" customHeight="1" thickBot="1">
      <c r="A132" s="24"/>
      <c r="B132" s="46"/>
      <c r="C132" s="9"/>
      <c r="D132" s="10"/>
      <c r="E132" s="27"/>
      <c r="F132" s="28" t="str">
        <f>IF(OR(B131=" ",B131=0)," ",IF(D132&gt;0,IF(AND(C132&gt;=0,D132&gt;0,(D132-C132)&gt;0),D132-C132-E132,"chyba"),"X"))</f>
        <v> </v>
      </c>
      <c r="G132" s="36" t="s">
        <v>30</v>
      </c>
      <c r="H132" s="30"/>
      <c r="I132" s="31"/>
      <c r="J132" s="31"/>
      <c r="K132" s="31"/>
      <c r="L132" s="31"/>
      <c r="M132" s="32"/>
      <c r="N132" s="33" t="str">
        <f t="shared" si="1"/>
        <v> </v>
      </c>
      <c r="O132" s="34" t="str">
        <f>IF(OR(B131=" ",B131=0)," ",IF(F132=" "," ",IF(F132="X"," ",IF(G132="N","N",F132+N132))))</f>
        <v> </v>
      </c>
      <c r="P132" s="48"/>
      <c r="Q132" s="42"/>
    </row>
    <row r="133" spans="1:17" s="19" customFormat="1" ht="22.5" customHeight="1" thickBot="1">
      <c r="A133" s="37" t="s">
        <v>29</v>
      </c>
      <c r="B133" s="45"/>
      <c r="C133" s="9"/>
      <c r="D133" s="10"/>
      <c r="E133" s="11"/>
      <c r="F133" s="12" t="str">
        <f>IF(OR(B133=" ",B133=0)," ",IF(D133&gt;0,IF(AND(C133&gt;=0,D133&gt;0,(D133-C133)&gt;0),D133-C133-E133,"chyba"),"X"))</f>
        <v> </v>
      </c>
      <c r="G133" s="35" t="s">
        <v>30</v>
      </c>
      <c r="H133" s="14"/>
      <c r="I133" s="15"/>
      <c r="J133" s="15"/>
      <c r="K133" s="15"/>
      <c r="L133" s="15"/>
      <c r="M133" s="16"/>
      <c r="N133" s="17" t="str">
        <f t="shared" si="1"/>
        <v> </v>
      </c>
      <c r="O133" s="18" t="str">
        <f>IF(OR(B133=" ",B133=0)," ",IF(F133=" "," ",IF(F133="X"," ",IF(G133="N","N",F133+N133))))</f>
        <v> </v>
      </c>
      <c r="P133" s="47" t="str">
        <f>IF(AND(O133=" ",O134=" ")," ",IF(OR(AND(O133="N",O134="N"),AND(O133="N",O134=" "),AND(O133=" ",O134="N")),"nepl. pokus",IF(OR(O133=0,O134=0),MAX(O133:O134),MIN(O133:O134))))</f>
        <v> </v>
      </c>
      <c r="Q133" s="41" t="str">
        <f>IF(P133=" "," ",RANK(P133,$P$7:$P$135,1))</f>
        <v> </v>
      </c>
    </row>
    <row r="134" spans="1:17" s="19" customFormat="1" ht="22.5" customHeight="1" thickBot="1">
      <c r="A134" s="24"/>
      <c r="B134" s="46"/>
      <c r="C134" s="9"/>
      <c r="D134" s="10"/>
      <c r="E134" s="27"/>
      <c r="F134" s="28" t="str">
        <f>IF(OR(B133=" ",B133=0)," ",IF(D134&gt;0,IF(AND(C134&gt;=0,D134&gt;0,(D134-C134)&gt;0),D134-C134-E134,"chyba"),"X"))</f>
        <v> </v>
      </c>
      <c r="G134" s="36" t="s">
        <v>30</v>
      </c>
      <c r="H134" s="30"/>
      <c r="I134" s="31"/>
      <c r="J134" s="31"/>
      <c r="K134" s="31"/>
      <c r="L134" s="31"/>
      <c r="M134" s="32"/>
      <c r="N134" s="33" t="str">
        <f t="shared" si="1"/>
        <v> </v>
      </c>
      <c r="O134" s="34" t="str">
        <f>IF(OR(B133=" ",B133=0)," ",IF(F134=" "," ",IF(F134="X"," ",IF(G134="N","N",F134+N134))))</f>
        <v> </v>
      </c>
      <c r="P134" s="48"/>
      <c r="Q134" s="42"/>
    </row>
    <row r="135" spans="1:17" s="19" customFormat="1" ht="22.5" customHeight="1" thickBot="1">
      <c r="A135" s="37" t="s">
        <v>29</v>
      </c>
      <c r="B135" s="45" t="s">
        <v>29</v>
      </c>
      <c r="C135" s="9"/>
      <c r="D135" s="10"/>
      <c r="E135" s="11"/>
      <c r="F135" s="12" t="str">
        <f>IF(OR(B135=" ",B135=0)," ",IF(D135&gt;0,IF(AND(C135&gt;=0,D135&gt;0,(D135-C135)&gt;0),D135-C135-E135,"chyba"),"X"))</f>
        <v> </v>
      </c>
      <c r="G135" s="35" t="s">
        <v>30</v>
      </c>
      <c r="H135" s="14"/>
      <c r="I135" s="15"/>
      <c r="J135" s="15"/>
      <c r="K135" s="15"/>
      <c r="L135" s="15"/>
      <c r="M135" s="16"/>
      <c r="N135" s="17" t="str">
        <f t="shared" si="1"/>
        <v> </v>
      </c>
      <c r="O135" s="18" t="str">
        <f>IF(OR(B135=" ",B135=0)," ",IF(F135=" "," ",IF(F135="X"," ",IF(G135="N","N",F135+N135))))</f>
        <v> </v>
      </c>
      <c r="P135" s="47" t="str">
        <f>IF(AND(O135=" ",O136=" ")," ",IF(OR(AND(O135="N",O136="N"),AND(O135="N",O136=" "),AND(O135=" ",O136="N")),"nepl. pokus",IF(OR(O135=0,O136=0),MAX(O135:O136),MIN(O135:O136))))</f>
        <v> </v>
      </c>
      <c r="Q135" s="41" t="str">
        <f>IF(P135=" "," ",RANK(P135,$P$7:$P$135,1))</f>
        <v> </v>
      </c>
    </row>
    <row r="136" spans="1:17" s="19" customFormat="1" ht="22.5" customHeight="1" thickBot="1">
      <c r="A136" s="24"/>
      <c r="B136" s="46"/>
      <c r="C136" s="9"/>
      <c r="D136" s="10"/>
      <c r="E136" s="27"/>
      <c r="F136" s="28" t="str">
        <f>IF(OR(B135=" ",B135=0)," ",IF(D136&gt;0,IF(AND(C136&gt;=0,D136&gt;0,(D136-C136)&gt;0),D136-C136-E136,"chyba"),"X"))</f>
        <v> </v>
      </c>
      <c r="G136" s="36" t="s">
        <v>30</v>
      </c>
      <c r="H136" s="30"/>
      <c r="I136" s="31"/>
      <c r="J136" s="31"/>
      <c r="K136" s="31"/>
      <c r="L136" s="31"/>
      <c r="M136" s="32"/>
      <c r="N136" s="33" t="str">
        <f t="shared" si="1"/>
        <v> </v>
      </c>
      <c r="O136" s="34" t="str">
        <f>IF(OR(B135=" ",B135=0)," ",IF(F136=" "," ",IF(F136="X"," ",IF(G136="N","N",F136+N136))))</f>
        <v> </v>
      </c>
      <c r="P136" s="48"/>
      <c r="Q136" s="42"/>
    </row>
    <row r="137" spans="1:17" ht="22.5" customHeight="1" thickBot="1">
      <c r="A137" s="37" t="s">
        <v>29</v>
      </c>
      <c r="B137" s="45" t="s">
        <v>29</v>
      </c>
      <c r="C137" s="9"/>
      <c r="D137" s="10"/>
      <c r="E137" s="11"/>
      <c r="F137" s="12" t="str">
        <f>IF(OR(B137=" ",B137=0)," ",IF(D137&gt;0,IF(AND(C137&gt;=0,D137&gt;0,(D137-C137)&gt;0),D137-C137-E137,"chyba"),"X"))</f>
        <v> </v>
      </c>
      <c r="G137" s="35" t="s">
        <v>30</v>
      </c>
      <c r="H137" s="14"/>
      <c r="I137" s="15"/>
      <c r="J137" s="15"/>
      <c r="K137" s="15"/>
      <c r="L137" s="15"/>
      <c r="M137" s="16"/>
      <c r="N137" s="17" t="str">
        <f t="shared" si="1"/>
        <v> </v>
      </c>
      <c r="O137" s="18" t="str">
        <f>IF(OR(B137=" ",B137=0)," ",IF(F137=" "," ",IF(F137="X"," ",IF(G137="N","N",F137+N137))))</f>
        <v> </v>
      </c>
      <c r="P137" s="47" t="str">
        <f>IF(AND(O137=" ",O138=" ")," ",IF(OR(AND(O137="N",O138="N"),AND(O137="N",O138=" "),AND(O137=" ",O138="N")),"nepl. pokus",IF(OR(O137=0,O138=0),MAX(O137:O138),MIN(O137:O138))))</f>
        <v> </v>
      </c>
      <c r="Q137" s="41" t="str">
        <f>IF(P137=" "," ",RANK(P137,$P$7:$P$135,1))</f>
        <v> </v>
      </c>
    </row>
    <row r="138" spans="1:17" ht="22.5" customHeight="1" thickBot="1">
      <c r="A138" s="24"/>
      <c r="B138" s="46"/>
      <c r="C138" s="9"/>
      <c r="D138" s="10"/>
      <c r="E138" s="27"/>
      <c r="F138" s="28" t="str">
        <f>IF(OR(B137=" ",B137=0)," ",IF(D138&gt;0,IF(AND(C138&gt;=0,D138&gt;0,(D138-C138)&gt;0),D138-C138-E138,"chyba"),"X"))</f>
        <v> </v>
      </c>
      <c r="G138" s="36" t="s">
        <v>30</v>
      </c>
      <c r="H138" s="30"/>
      <c r="I138" s="31"/>
      <c r="J138" s="31"/>
      <c r="K138" s="31"/>
      <c r="L138" s="31"/>
      <c r="M138" s="32"/>
      <c r="N138" s="33" t="str">
        <f t="shared" si="1"/>
        <v> </v>
      </c>
      <c r="O138" s="34" t="str">
        <f>IF(OR(B137=" ",B137=0)," ",IF(F138=" "," ",IF(F138="X"," ",IF(G138="N","N",F138+N138))))</f>
        <v> </v>
      </c>
      <c r="P138" s="48"/>
      <c r="Q138" s="42"/>
    </row>
    <row r="139" spans="1:17" ht="22.5" customHeight="1" thickBot="1">
      <c r="A139" s="37" t="s">
        <v>29</v>
      </c>
      <c r="B139" s="45"/>
      <c r="C139" s="9"/>
      <c r="D139" s="10"/>
      <c r="E139" s="11"/>
      <c r="F139" s="12" t="str">
        <f>IF(OR(B139=" ",B139=0)," ",IF(D139&gt;0,IF(AND(C139&gt;=0,D139&gt;0,(D139-C139)&gt;0),D139-C139-E139,"chyba"),"X"))</f>
        <v> </v>
      </c>
      <c r="G139" s="35" t="s">
        <v>30</v>
      </c>
      <c r="H139" s="14"/>
      <c r="I139" s="15"/>
      <c r="J139" s="15"/>
      <c r="K139" s="15"/>
      <c r="L139" s="15"/>
      <c r="M139" s="16"/>
      <c r="N139" s="17" t="str">
        <f t="shared" si="1"/>
        <v> </v>
      </c>
      <c r="O139" s="18" t="str">
        <f>IF(OR(B139=" ",B139=0)," ",IF(F139=" "," ",IF(F139="X"," ",IF(G139="N","N",F139+N139))))</f>
        <v> </v>
      </c>
      <c r="P139" s="47" t="str">
        <f>IF(AND(O139=" ",O140=" ")," ",IF(OR(AND(O139="N",O140="N"),AND(O139="N",O140=" "),AND(O139=" ",O140="N")),"nepl. pokus",IF(OR(O139=0,O140=0),MAX(O139:O140),MIN(O139:O140))))</f>
        <v> </v>
      </c>
      <c r="Q139" s="41" t="str">
        <f>IF(P139=" "," ",RANK(P139,$P$7:$P$135,1))</f>
        <v> </v>
      </c>
    </row>
    <row r="140" spans="1:17" ht="22.5" customHeight="1" thickBot="1">
      <c r="A140" s="24"/>
      <c r="B140" s="46"/>
      <c r="C140" s="39"/>
      <c r="D140" s="40"/>
      <c r="E140" s="27"/>
      <c r="F140" s="28" t="str">
        <f>IF(OR(B139=" ",B139=0)," ",IF(D140&gt;0,IF(AND(C140&gt;=0,D140&gt;0,(D140-C140)&gt;0),D140-C140-E140,"chyba"),"X"))</f>
        <v> </v>
      </c>
      <c r="G140" s="36" t="s">
        <v>30</v>
      </c>
      <c r="H140" s="30"/>
      <c r="I140" s="31"/>
      <c r="J140" s="31"/>
      <c r="K140" s="31"/>
      <c r="L140" s="31"/>
      <c r="M140" s="32"/>
      <c r="N140" s="33" t="str">
        <f t="shared" si="1"/>
        <v> </v>
      </c>
      <c r="O140" s="34" t="str">
        <f>IF(OR(B139=" ",B139=0)," ",IF(F140=" "," ",IF(F140="X"," ",IF(G140="N","N",F140+N140))))</f>
        <v> </v>
      </c>
      <c r="P140" s="48"/>
      <c r="Q140" s="42"/>
    </row>
  </sheetData>
  <sheetProtection sheet="1" objects="1" scenarios="1" selectLockedCells="1"/>
  <mergeCells count="300">
    <mergeCell ref="A1:E1"/>
    <mergeCell ref="F1:N1"/>
    <mergeCell ref="O1:Q1"/>
    <mergeCell ref="A2:E2"/>
    <mergeCell ref="F2:Q2"/>
    <mergeCell ref="Q7:Q8"/>
    <mergeCell ref="B7:B8"/>
    <mergeCell ref="F4:F5"/>
    <mergeCell ref="I4:I5"/>
    <mergeCell ref="B5:B6"/>
    <mergeCell ref="Q3:Q6"/>
    <mergeCell ref="O3:O5"/>
    <mergeCell ref="H3:M3"/>
    <mergeCell ref="P3:P5"/>
    <mergeCell ref="P7:P8"/>
    <mergeCell ref="Q9:Q10"/>
    <mergeCell ref="B11:B12"/>
    <mergeCell ref="P11:P12"/>
    <mergeCell ref="Q11:Q12"/>
    <mergeCell ref="B9:B10"/>
    <mergeCell ref="P9:P10"/>
    <mergeCell ref="A3:A6"/>
    <mergeCell ref="K4:K5"/>
    <mergeCell ref="G3:G5"/>
    <mergeCell ref="C3:F3"/>
    <mergeCell ref="C4:C5"/>
    <mergeCell ref="D4:D5"/>
    <mergeCell ref="E4:E5"/>
    <mergeCell ref="H4:H5"/>
    <mergeCell ref="J4:J5"/>
    <mergeCell ref="N3:N5"/>
    <mergeCell ref="L4:L5"/>
    <mergeCell ref="M4:M5"/>
    <mergeCell ref="B17:B18"/>
    <mergeCell ref="P17:P18"/>
    <mergeCell ref="Q17:Q18"/>
    <mergeCell ref="Q13:Q14"/>
    <mergeCell ref="B15:B16"/>
    <mergeCell ref="P15:P16"/>
    <mergeCell ref="Q15:Q16"/>
    <mergeCell ref="B13:B14"/>
    <mergeCell ref="P13:P14"/>
    <mergeCell ref="B21:B22"/>
    <mergeCell ref="P21:P22"/>
    <mergeCell ref="Q21:Q22"/>
    <mergeCell ref="B19:B20"/>
    <mergeCell ref="P19:P20"/>
    <mergeCell ref="Q19:Q20"/>
    <mergeCell ref="B31:B32"/>
    <mergeCell ref="P31:P32"/>
    <mergeCell ref="Q31:Q32"/>
    <mergeCell ref="B29:B30"/>
    <mergeCell ref="P29:P30"/>
    <mergeCell ref="Q29:Q30"/>
    <mergeCell ref="B35:B36"/>
    <mergeCell ref="P35:P36"/>
    <mergeCell ref="Q35:Q36"/>
    <mergeCell ref="B33:B34"/>
    <mergeCell ref="P33:P34"/>
    <mergeCell ref="Q33:Q34"/>
    <mergeCell ref="B39:B40"/>
    <mergeCell ref="P39:P40"/>
    <mergeCell ref="Q39:Q40"/>
    <mergeCell ref="B37:B38"/>
    <mergeCell ref="P37:P38"/>
    <mergeCell ref="Q37:Q38"/>
    <mergeCell ref="B43:B44"/>
    <mergeCell ref="P43:P44"/>
    <mergeCell ref="Q43:Q44"/>
    <mergeCell ref="B41:B42"/>
    <mergeCell ref="P41:P42"/>
    <mergeCell ref="Q41:Q42"/>
    <mergeCell ref="B53:B54"/>
    <mergeCell ref="P53:P54"/>
    <mergeCell ref="Q53:Q54"/>
    <mergeCell ref="B51:B52"/>
    <mergeCell ref="P51:P52"/>
    <mergeCell ref="Q51:Q52"/>
    <mergeCell ref="B57:B58"/>
    <mergeCell ref="P57:P58"/>
    <mergeCell ref="Q57:Q58"/>
    <mergeCell ref="B55:B56"/>
    <mergeCell ref="P55:P56"/>
    <mergeCell ref="Q55:Q56"/>
    <mergeCell ref="B61:B62"/>
    <mergeCell ref="P61:P62"/>
    <mergeCell ref="Q61:Q62"/>
    <mergeCell ref="B59:B60"/>
    <mergeCell ref="P59:P60"/>
    <mergeCell ref="Q59:Q60"/>
    <mergeCell ref="B65:B66"/>
    <mergeCell ref="P65:P66"/>
    <mergeCell ref="Q65:Q66"/>
    <mergeCell ref="B63:B64"/>
    <mergeCell ref="P63:P64"/>
    <mergeCell ref="Q63:Q64"/>
    <mergeCell ref="B75:B76"/>
    <mergeCell ref="P75:P76"/>
    <mergeCell ref="Q75:Q76"/>
    <mergeCell ref="B67:B68"/>
    <mergeCell ref="P67:P68"/>
    <mergeCell ref="Q67:Q68"/>
    <mergeCell ref="O69:Q69"/>
    <mergeCell ref="A70:E70"/>
    <mergeCell ref="F70:Q70"/>
    <mergeCell ref="A71:A74"/>
    <mergeCell ref="B79:B80"/>
    <mergeCell ref="P79:P80"/>
    <mergeCell ref="Q79:Q80"/>
    <mergeCell ref="B77:B78"/>
    <mergeCell ref="P77:P78"/>
    <mergeCell ref="Q77:Q78"/>
    <mergeCell ref="B83:B84"/>
    <mergeCell ref="P83:P84"/>
    <mergeCell ref="Q83:Q84"/>
    <mergeCell ref="B81:B82"/>
    <mergeCell ref="P81:P82"/>
    <mergeCell ref="Q81:Q82"/>
    <mergeCell ref="B87:B88"/>
    <mergeCell ref="P87:P88"/>
    <mergeCell ref="Q87:Q88"/>
    <mergeCell ref="B85:B86"/>
    <mergeCell ref="P85:P86"/>
    <mergeCell ref="Q85:Q86"/>
    <mergeCell ref="B91:B92"/>
    <mergeCell ref="P91:P92"/>
    <mergeCell ref="Q91:Q92"/>
    <mergeCell ref="B89:B90"/>
    <mergeCell ref="P89:P90"/>
    <mergeCell ref="Q89:Q90"/>
    <mergeCell ref="B101:B102"/>
    <mergeCell ref="P101:P102"/>
    <mergeCell ref="Q101:Q102"/>
    <mergeCell ref="B99:B100"/>
    <mergeCell ref="P99:P100"/>
    <mergeCell ref="Q99:Q100"/>
    <mergeCell ref="B105:B106"/>
    <mergeCell ref="P105:P106"/>
    <mergeCell ref="Q105:Q106"/>
    <mergeCell ref="B103:B104"/>
    <mergeCell ref="P103:P104"/>
    <mergeCell ref="Q103:Q104"/>
    <mergeCell ref="B109:B110"/>
    <mergeCell ref="P109:P110"/>
    <mergeCell ref="Q109:Q110"/>
    <mergeCell ref="B107:B108"/>
    <mergeCell ref="P107:P108"/>
    <mergeCell ref="Q107:Q108"/>
    <mergeCell ref="B113:B114"/>
    <mergeCell ref="P113:P114"/>
    <mergeCell ref="Q113:Q114"/>
    <mergeCell ref="B111:B112"/>
    <mergeCell ref="P111:P112"/>
    <mergeCell ref="Q111:Q112"/>
    <mergeCell ref="B123:B124"/>
    <mergeCell ref="P123:P124"/>
    <mergeCell ref="Q123:Q124"/>
    <mergeCell ref="B115:B116"/>
    <mergeCell ref="P115:P116"/>
    <mergeCell ref="Q115:Q116"/>
    <mergeCell ref="O117:Q117"/>
    <mergeCell ref="A118:E118"/>
    <mergeCell ref="F118:Q118"/>
    <mergeCell ref="A119:A122"/>
    <mergeCell ref="B127:B128"/>
    <mergeCell ref="P127:P128"/>
    <mergeCell ref="Q127:Q128"/>
    <mergeCell ref="B125:B126"/>
    <mergeCell ref="P125:P126"/>
    <mergeCell ref="Q125:Q126"/>
    <mergeCell ref="B131:B132"/>
    <mergeCell ref="P131:P132"/>
    <mergeCell ref="Q131:Q132"/>
    <mergeCell ref="B129:B130"/>
    <mergeCell ref="P129:P130"/>
    <mergeCell ref="Q129:Q130"/>
    <mergeCell ref="B135:B136"/>
    <mergeCell ref="P135:P136"/>
    <mergeCell ref="Q135:Q136"/>
    <mergeCell ref="B133:B134"/>
    <mergeCell ref="P133:P134"/>
    <mergeCell ref="Q133:Q134"/>
    <mergeCell ref="I26:I27"/>
    <mergeCell ref="A23:E23"/>
    <mergeCell ref="F23:N23"/>
    <mergeCell ref="O23:Q23"/>
    <mergeCell ref="A24:E24"/>
    <mergeCell ref="F24:Q24"/>
    <mergeCell ref="Q25:Q28"/>
    <mergeCell ref="A25:A28"/>
    <mergeCell ref="C25:F25"/>
    <mergeCell ref="G25:G27"/>
    <mergeCell ref="E48:E49"/>
    <mergeCell ref="N25:N27"/>
    <mergeCell ref="O25:O27"/>
    <mergeCell ref="P25:P27"/>
    <mergeCell ref="O47:O49"/>
    <mergeCell ref="P47:P49"/>
    <mergeCell ref="H25:M25"/>
    <mergeCell ref="E26:E27"/>
    <mergeCell ref="F26:F27"/>
    <mergeCell ref="H26:H27"/>
    <mergeCell ref="B27:B28"/>
    <mergeCell ref="A45:E45"/>
    <mergeCell ref="F45:N45"/>
    <mergeCell ref="O45:Q45"/>
    <mergeCell ref="J26:J27"/>
    <mergeCell ref="K26:K27"/>
    <mergeCell ref="L26:L27"/>
    <mergeCell ref="C26:C27"/>
    <mergeCell ref="D26:D27"/>
    <mergeCell ref="M26:M27"/>
    <mergeCell ref="A46:E46"/>
    <mergeCell ref="F46:Q46"/>
    <mergeCell ref="A47:A50"/>
    <mergeCell ref="C47:F47"/>
    <mergeCell ref="G47:G49"/>
    <mergeCell ref="H47:M47"/>
    <mergeCell ref="N47:N49"/>
    <mergeCell ref="L48:L49"/>
    <mergeCell ref="M48:M49"/>
    <mergeCell ref="Q47:Q50"/>
    <mergeCell ref="B49:B50"/>
    <mergeCell ref="A69:E69"/>
    <mergeCell ref="F69:N69"/>
    <mergeCell ref="H48:H49"/>
    <mergeCell ref="I48:I49"/>
    <mergeCell ref="J48:J49"/>
    <mergeCell ref="K48:K49"/>
    <mergeCell ref="C48:C49"/>
    <mergeCell ref="F48:F49"/>
    <mergeCell ref="D48:D49"/>
    <mergeCell ref="N71:N73"/>
    <mergeCell ref="K72:K73"/>
    <mergeCell ref="L72:L73"/>
    <mergeCell ref="M72:M73"/>
    <mergeCell ref="H72:H73"/>
    <mergeCell ref="I72:I73"/>
    <mergeCell ref="J72:J73"/>
    <mergeCell ref="C71:F71"/>
    <mergeCell ref="G71:G73"/>
    <mergeCell ref="H71:M71"/>
    <mergeCell ref="C72:C73"/>
    <mergeCell ref="D72:D73"/>
    <mergeCell ref="E72:E73"/>
    <mergeCell ref="F72:F73"/>
    <mergeCell ref="O95:O97"/>
    <mergeCell ref="P95:P97"/>
    <mergeCell ref="Q95:Q98"/>
    <mergeCell ref="B73:B74"/>
    <mergeCell ref="A93:E93"/>
    <mergeCell ref="F93:N93"/>
    <mergeCell ref="O93:Q93"/>
    <mergeCell ref="O71:O73"/>
    <mergeCell ref="P71:P73"/>
    <mergeCell ref="Q71:Q74"/>
    <mergeCell ref="D96:D97"/>
    <mergeCell ref="E96:E97"/>
    <mergeCell ref="F96:F97"/>
    <mergeCell ref="A94:E94"/>
    <mergeCell ref="F94:Q94"/>
    <mergeCell ref="A95:A98"/>
    <mergeCell ref="C95:F95"/>
    <mergeCell ref="G95:G97"/>
    <mergeCell ref="H95:M95"/>
    <mergeCell ref="N95:N97"/>
    <mergeCell ref="L96:L97"/>
    <mergeCell ref="M96:M97"/>
    <mergeCell ref="B97:B98"/>
    <mergeCell ref="A117:E117"/>
    <mergeCell ref="F117:N117"/>
    <mergeCell ref="H96:H97"/>
    <mergeCell ref="I96:I97"/>
    <mergeCell ref="J96:J97"/>
    <mergeCell ref="K96:K97"/>
    <mergeCell ref="C96:C97"/>
    <mergeCell ref="N119:N121"/>
    <mergeCell ref="K120:K121"/>
    <mergeCell ref="L120:L121"/>
    <mergeCell ref="M120:M121"/>
    <mergeCell ref="H120:H121"/>
    <mergeCell ref="I120:I121"/>
    <mergeCell ref="J120:J121"/>
    <mergeCell ref="C119:F119"/>
    <mergeCell ref="G119:G121"/>
    <mergeCell ref="H119:M119"/>
    <mergeCell ref="C120:C121"/>
    <mergeCell ref="D120:D121"/>
    <mergeCell ref="E120:E121"/>
    <mergeCell ref="F120:F121"/>
    <mergeCell ref="Q137:Q138"/>
    <mergeCell ref="Q139:Q140"/>
    <mergeCell ref="B121:B122"/>
    <mergeCell ref="B137:B138"/>
    <mergeCell ref="B139:B140"/>
    <mergeCell ref="P137:P138"/>
    <mergeCell ref="P139:P140"/>
    <mergeCell ref="O119:O121"/>
    <mergeCell ref="P119:P121"/>
    <mergeCell ref="Q119:Q1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2009-08-11T18:40:44Z</cp:lastPrinted>
  <dcterms:created xsi:type="dcterms:W3CDTF">2009-08-11T09:48:16Z</dcterms:created>
  <dcterms:modified xsi:type="dcterms:W3CDTF">2009-10-10T19:27:04Z</dcterms:modified>
  <cp:category/>
  <cp:version/>
  <cp:contentType/>
  <cp:contentStatus/>
</cp:coreProperties>
</file>